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R46" i="1" l="1"/>
  <c r="Q46" i="1"/>
  <c r="R45" i="1"/>
  <c r="Q45" i="1"/>
  <c r="R44" i="1"/>
  <c r="Q44" i="1"/>
  <c r="R43" i="1"/>
  <c r="Q43" i="1"/>
  <c r="R42" i="1"/>
  <c r="Q42" i="1"/>
  <c r="R41" i="1"/>
  <c r="Q41" i="1"/>
  <c r="Q39" i="1"/>
  <c r="O39" i="1"/>
  <c r="R38" i="1"/>
  <c r="O38" i="1"/>
  <c r="G38" i="1"/>
  <c r="R40" i="1" s="1"/>
  <c r="B38" i="1"/>
  <c r="Q40" i="1" s="1"/>
  <c r="Q37" i="1"/>
  <c r="O37" i="1"/>
  <c r="G37" i="1"/>
  <c r="R39" i="1" s="1"/>
  <c r="B37" i="1"/>
  <c r="O36" i="1"/>
  <c r="G36" i="1"/>
  <c r="B36" i="1"/>
  <c r="Q38" i="1" s="1"/>
  <c r="Q35" i="1"/>
  <c r="O35" i="1"/>
  <c r="G35" i="1"/>
  <c r="R37" i="1" s="1"/>
  <c r="B35" i="1"/>
  <c r="G34" i="1"/>
  <c r="R36" i="1" s="1"/>
  <c r="B34" i="1"/>
  <c r="Q36" i="1" s="1"/>
  <c r="G33" i="1"/>
  <c r="R35" i="1" s="1"/>
  <c r="B33" i="1"/>
  <c r="I32" i="1"/>
  <c r="H32" i="1"/>
  <c r="G32" i="1"/>
  <c r="O29" i="1"/>
  <c r="N29" i="1"/>
  <c r="O28" i="1"/>
  <c r="N28" i="1"/>
  <c r="O27" i="1"/>
  <c r="N27" i="1"/>
  <c r="O26" i="1"/>
  <c r="N26" i="1"/>
  <c r="O25" i="1"/>
  <c r="N25" i="1"/>
  <c r="F25" i="1"/>
  <c r="G25" i="1" s="1"/>
  <c r="Q28" i="1" s="1"/>
  <c r="O24" i="1"/>
  <c r="N24" i="1"/>
  <c r="O23" i="1"/>
  <c r="N23" i="1"/>
  <c r="F23" i="1"/>
  <c r="G23" i="1" s="1"/>
  <c r="Q26" i="1" s="1"/>
  <c r="O21" i="1"/>
  <c r="M21" i="1"/>
  <c r="O20" i="1"/>
  <c r="N20" i="1"/>
  <c r="M20" i="1"/>
  <c r="H18" i="1"/>
  <c r="G18" i="1"/>
  <c r="N21" i="1" s="1"/>
  <c r="S17" i="1"/>
  <c r="R15" i="1"/>
  <c r="Q15" i="1"/>
  <c r="F24" i="1" s="1"/>
  <c r="P15" i="1"/>
  <c r="O15" i="1"/>
  <c r="F22" i="1" s="1"/>
  <c r="N15" i="1"/>
  <c r="F21" i="1" s="1"/>
  <c r="M15" i="1"/>
  <c r="F20" i="1" s="1"/>
  <c r="S13" i="1"/>
  <c r="S12" i="1"/>
  <c r="S11" i="1"/>
  <c r="S10" i="1"/>
  <c r="S8" i="1"/>
  <c r="S7" i="1"/>
  <c r="S15" i="1" s="1"/>
  <c r="F19" i="1" s="1"/>
  <c r="S6" i="1"/>
  <c r="J5" i="1"/>
  <c r="M29" i="1" l="1"/>
  <c r="G19" i="1"/>
  <c r="Q29" i="1" s="1"/>
  <c r="H19" i="1"/>
  <c r="R29" i="1" s="1"/>
  <c r="M23" i="1"/>
  <c r="H20" i="1"/>
  <c r="R23" i="1" s="1"/>
  <c r="G20" i="1"/>
  <c r="Q23" i="1" s="1"/>
  <c r="M25" i="1"/>
  <c r="H22" i="1"/>
  <c r="R25" i="1" s="1"/>
  <c r="G22" i="1"/>
  <c r="Q25" i="1" s="1"/>
  <c r="M27" i="1"/>
  <c r="G24" i="1"/>
  <c r="Q27" i="1" s="1"/>
  <c r="H24" i="1"/>
  <c r="R27" i="1" s="1"/>
  <c r="M24" i="1"/>
  <c r="H21" i="1"/>
  <c r="R24" i="1" s="1"/>
  <c r="G21" i="1"/>
  <c r="Q24" i="1" s="1"/>
  <c r="H23" i="1"/>
  <c r="R26" i="1" s="1"/>
  <c r="H25" i="1"/>
  <c r="R28" i="1" s="1"/>
  <c r="M26" i="1"/>
  <c r="M28" i="1"/>
</calcChain>
</file>

<file path=xl/sharedStrings.xml><?xml version="1.0" encoding="utf-8"?>
<sst xmlns="http://schemas.openxmlformats.org/spreadsheetml/2006/main" count="109" uniqueCount="69">
  <si>
    <t>Statement No. M-350</t>
  </si>
  <si>
    <t>EMPLOYEES BY COMPANY AND JOB DESCRIPTION</t>
  </si>
  <si>
    <t xml:space="preserve">May, 2013                                    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</si>
  <si>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</si>
  <si>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</si>
  <si>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</si>
  <si>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</si>
  <si>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&amp; Engine)</t>
  </si>
  <si>
    <t>Transportation (Train &amp; Engine)</t>
  </si>
  <si>
    <t>Total</t>
  </si>
  <si>
    <t>CARRIER</t>
  </si>
  <si>
    <t>L100</t>
  </si>
  <si>
    <t>L 200</t>
  </si>
  <si>
    <t>L 300</t>
  </si>
  <si>
    <t>L 400</t>
  </si>
  <si>
    <t>L500</t>
  </si>
  <si>
    <t>L600</t>
  </si>
  <si>
    <t>TOTAL</t>
  </si>
  <si>
    <t>BNSF</t>
  </si>
  <si>
    <t>SURFACE TRANSPORTATION BOARD</t>
  </si>
  <si>
    <t>CSX</t>
  </si>
  <si>
    <t>REPORT OF RAILROAD EMPLOYMENT  -  CLASS I LINE-HAUL RAILROADS</t>
  </si>
  <si>
    <t>CN/GTW</t>
  </si>
  <si>
    <t xml:space="preserve">  (Includes all CN US Operations)</t>
  </si>
  <si>
    <t>This statement furnishes current employment data trends for class I line-haul railroads.</t>
  </si>
  <si>
    <t>KCS</t>
  </si>
  <si>
    <t>NS</t>
  </si>
  <si>
    <t>PART 1.  Number of Employees</t>
  </si>
  <si>
    <t>SOO</t>
  </si>
  <si>
    <t>UP</t>
  </si>
  <si>
    <t>Number of</t>
  </si>
  <si>
    <t>Employees</t>
  </si>
  <si>
    <t>% of Change</t>
  </si>
  <si>
    <t>Mid-Month</t>
  </si>
  <si>
    <t>From</t>
  </si>
  <si>
    <t>May</t>
  </si>
  <si>
    <t>April</t>
  </si>
  <si>
    <t>NRPC</t>
  </si>
  <si>
    <t>Total - All employees</t>
  </si>
  <si>
    <t>Executives, officials, and staff assistants</t>
  </si>
  <si>
    <t>% Change</t>
  </si>
  <si>
    <t>Professional and administrative</t>
  </si>
  <si>
    <t>Year</t>
  </si>
  <si>
    <t>Month</t>
  </si>
  <si>
    <t>Maintenance of way and structures</t>
  </si>
  <si>
    <t>Maintenance of equipment and stores</t>
  </si>
  <si>
    <t>L 100</t>
  </si>
  <si>
    <t>Transportation (other than train and engine)</t>
  </si>
  <si>
    <t>Transportation (train and engine)</t>
  </si>
  <si>
    <t>PART 2.  Indexes of employment</t>
  </si>
  <si>
    <t>Index, same month 1967 = 100</t>
  </si>
  <si>
    <t>Index, year 1967 = 100*</t>
  </si>
  <si>
    <t>Ratio</t>
  </si>
  <si>
    <t>Corresp.</t>
  </si>
  <si>
    <t>Average</t>
  </si>
  <si>
    <t>January</t>
  </si>
  <si>
    <t>Months</t>
  </si>
  <si>
    <t>February</t>
  </si>
  <si>
    <t>March</t>
  </si>
  <si>
    <t>June</t>
  </si>
  <si>
    <t>July</t>
  </si>
  <si>
    <t>August</t>
  </si>
  <si>
    <t>September</t>
  </si>
  <si>
    <t>October</t>
  </si>
  <si>
    <t>November</t>
  </si>
  <si>
    <t>December</t>
  </si>
  <si>
    <t>* Average of 12 months, 1967 = 100</t>
  </si>
  <si>
    <t xml:space="preserve">Source:  Monthly Report of Number of Employees submitted by Class I Railroads.  </t>
  </si>
  <si>
    <t xml:space="preserve">                These reports have not been verified by the Surface Transportation Board.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</si>
</sst>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indexed="8"/>
      </right>
      <top style="thin">
        <color theme="1" tint="4.9989318521683403E-2"/>
      </top>
      <bottom/>
      <diagonal/>
    </border>
    <border>
      <left style="thin">
        <color indexed="8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indexed="8"/>
      </right>
      <top/>
      <bottom style="thin">
        <color theme="1" tint="4.9989318521683403E-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/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Protection="1"/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37" fontId="1" fillId="2" borderId="0" xfId="0" applyNumberFormat="1" applyFont="1" applyFill="1" applyProtection="1"/>
    <xf numFmtId="37" fontId="1" fillId="0" borderId="0" xfId="0" applyNumberFormat="1" applyFont="1" applyProtection="1"/>
    <xf numFmtId="0" fontId="1" fillId="0" borderId="4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Continuous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Protection="1"/>
    <xf numFmtId="37" fontId="1" fillId="0" borderId="17" xfId="0" applyNumberFormat="1" applyFont="1" applyBorder="1" applyProtection="1"/>
    <xf numFmtId="10" fontId="1" fillId="0" borderId="16" xfId="0" applyNumberFormat="1" applyFont="1" applyBorder="1" applyProtection="1"/>
    <xf numFmtId="0" fontId="1" fillId="0" borderId="18" xfId="0" applyFont="1" applyBorder="1" applyProtection="1"/>
    <xf numFmtId="0" fontId="1" fillId="0" borderId="19" xfId="0" applyFont="1" applyBorder="1" applyProtection="1"/>
    <xf numFmtId="0" fontId="1" fillId="0" borderId="13" xfId="0" applyFont="1" applyBorder="1" applyProtection="1"/>
    <xf numFmtId="37" fontId="1" fillId="0" borderId="12" xfId="0" applyNumberFormat="1" applyFont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left"/>
    </xf>
    <xf numFmtId="37" fontId="1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0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20" xfId="0" applyFont="1" applyBorder="1" applyProtection="1"/>
    <xf numFmtId="164" fontId="1" fillId="0" borderId="20" xfId="0" applyNumberFormat="1" applyFont="1" applyBorder="1" applyAlignment="1" applyProtection="1">
      <alignment horizontal="center"/>
    </xf>
    <xf numFmtId="0" fontId="1" fillId="0" borderId="21" xfId="0" applyFont="1" applyBorder="1" applyProtection="1"/>
    <xf numFmtId="0" fontId="1" fillId="0" borderId="22" xfId="0" applyFont="1" applyBorder="1" applyProtection="1"/>
    <xf numFmtId="164" fontId="1" fillId="0" borderId="22" xfId="0" applyNumberFormat="1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1" fillId="0" borderId="18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0" fontId="2" fillId="0" borderId="0" xfId="0" applyFont="1" applyBorder="1" applyProtection="1"/>
    <xf numFmtId="0" fontId="6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 I Railroad Workforce </a:t>
            </a:r>
          </a:p>
        </c:rich>
      </c:tx>
      <c:layout>
        <c:manualLayout>
          <c:xMode val="edge"/>
          <c:yMode val="edge"/>
          <c:x val="0.31313869271495698"/>
          <c:y val="0.117807788561313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68956681441"/>
          <c:y val="0.22945243848398453"/>
          <c:w val="0.56531655870935105"/>
          <c:h val="0.53082280544802385"/>
        </c:manualLayout>
      </c:layout>
      <c:lineChart>
        <c:grouping val="standard"/>
        <c:varyColors val="0"/>
        <c:ser>
          <c:idx val="0"/>
          <c:order val="0"/>
          <c:tx>
            <c:strRef>
              <c:f>'[1]February 2012'!$A$33</c:f>
              <c:strCache>
                <c:ptCount val="1"/>
                <c:pt idx="0">
                  <c:v>Executive and Professional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'[1]February 2012'!$AW$32:$BI$32</c:f>
              <c:numCache>
                <c:formatCode>General</c:formatCode>
                <c:ptCount val="13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</c:numCache>
            </c:numRef>
          </c:cat>
          <c:val>
            <c:numRef>
              <c:f>'[1]February 2012'!$AW$33:$BI$33</c:f>
              <c:numCache>
                <c:formatCode>General</c:formatCode>
                <c:ptCount val="13"/>
                <c:pt idx="0">
                  <c:v>23397</c:v>
                </c:pt>
                <c:pt idx="1">
                  <c:v>23701</c:v>
                </c:pt>
                <c:pt idx="2">
                  <c:v>23623</c:v>
                </c:pt>
                <c:pt idx="3">
                  <c:v>23759</c:v>
                </c:pt>
                <c:pt idx="4">
                  <c:v>23425</c:v>
                </c:pt>
                <c:pt idx="5">
                  <c:v>23748</c:v>
                </c:pt>
                <c:pt idx="6">
                  <c:v>24032</c:v>
                </c:pt>
                <c:pt idx="7">
                  <c:v>23962</c:v>
                </c:pt>
                <c:pt idx="8">
                  <c:v>23990</c:v>
                </c:pt>
                <c:pt idx="9">
                  <c:v>23981</c:v>
                </c:pt>
                <c:pt idx="10">
                  <c:v>23944</c:v>
                </c:pt>
                <c:pt idx="11">
                  <c:v>23846</c:v>
                </c:pt>
                <c:pt idx="12">
                  <c:v>23903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'[1]February 2012'!$A$34</c:f>
              <c:strCache>
                <c:ptCount val="1"/>
                <c:pt idx="0">
                  <c:v>Maintenance of Way and Equipment</c:v>
                </c:pt>
              </c:strCache>
            </c:strRef>
          </c:tx>
          <c:spPr>
            <a:ln w="127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numRef>
              <c:f>'[1]February 2012'!$AW$32:$BI$32</c:f>
              <c:numCache>
                <c:formatCode>General</c:formatCode>
                <c:ptCount val="13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</c:numCache>
            </c:numRef>
          </c:cat>
          <c:val>
            <c:numRef>
              <c:f>'[1]February 2012'!$AW$34:$BI$34</c:f>
              <c:numCache>
                <c:formatCode>General</c:formatCode>
                <c:ptCount val="13"/>
                <c:pt idx="0">
                  <c:v>67205</c:v>
                </c:pt>
                <c:pt idx="1">
                  <c:v>67010</c:v>
                </c:pt>
                <c:pt idx="2">
                  <c:v>66783</c:v>
                </c:pt>
                <c:pt idx="3">
                  <c:v>67104</c:v>
                </c:pt>
                <c:pt idx="4">
                  <c:v>66800</c:v>
                </c:pt>
                <c:pt idx="5">
                  <c:v>66913</c:v>
                </c:pt>
                <c:pt idx="6">
                  <c:v>67231</c:v>
                </c:pt>
                <c:pt idx="7">
                  <c:v>66431</c:v>
                </c:pt>
                <c:pt idx="8">
                  <c:v>66220</c:v>
                </c:pt>
                <c:pt idx="9">
                  <c:v>66314</c:v>
                </c:pt>
                <c:pt idx="10">
                  <c:v>66781</c:v>
                </c:pt>
                <c:pt idx="11">
                  <c:v>67329</c:v>
                </c:pt>
                <c:pt idx="12">
                  <c:v>67660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'[1]February 2012'!$A$35</c:f>
              <c:strCache>
                <c:ptCount val="1"/>
                <c:pt idx="0">
                  <c:v>Total Transportation Crew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'[1]February 2012'!$AW$32:$BI$32</c:f>
              <c:numCache>
                <c:formatCode>General</c:formatCode>
                <c:ptCount val="13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</c:numCache>
            </c:numRef>
          </c:cat>
          <c:val>
            <c:numRef>
              <c:f>'[1]February 2012'!$AW$35:$BI$35</c:f>
              <c:numCache>
                <c:formatCode>General</c:formatCode>
                <c:ptCount val="13"/>
                <c:pt idx="0">
                  <c:v>71946</c:v>
                </c:pt>
                <c:pt idx="1">
                  <c:v>72448</c:v>
                </c:pt>
                <c:pt idx="2">
                  <c:v>71600</c:v>
                </c:pt>
                <c:pt idx="3">
                  <c:v>71820</c:v>
                </c:pt>
                <c:pt idx="4">
                  <c:v>71027</c:v>
                </c:pt>
                <c:pt idx="5">
                  <c:v>71782</c:v>
                </c:pt>
                <c:pt idx="6">
                  <c:v>71503</c:v>
                </c:pt>
                <c:pt idx="7">
                  <c:v>72259</c:v>
                </c:pt>
                <c:pt idx="8">
                  <c:v>71833</c:v>
                </c:pt>
                <c:pt idx="9">
                  <c:v>71933</c:v>
                </c:pt>
                <c:pt idx="10">
                  <c:v>72334</c:v>
                </c:pt>
                <c:pt idx="11">
                  <c:v>72600</c:v>
                </c:pt>
                <c:pt idx="12">
                  <c:v>72686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7344"/>
        <c:axId val="235539456"/>
      </c:lineChart>
      <c:dateAx>
        <c:axId val="2355773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53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5539456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577344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71412722894181"/>
          <c:y val="0.33692821827504121"/>
          <c:w val="0.24549431321084869"/>
          <c:h val="0.195784654825123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9525</xdr:rowOff>
    </xdr:from>
    <xdr:to>
      <xdr:col>8</xdr:col>
      <xdr:colOff>219075</xdr:colOff>
      <xdr:row>85</xdr:row>
      <xdr:rowOff>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92</xdr:row>
          <xdr:rowOff>95250</xdr:rowOff>
        </xdr:from>
        <xdr:to>
          <xdr:col>8</xdr:col>
          <xdr:colOff>257175</xdr:colOff>
          <xdr:row>114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ilations/Employment/Railroad%20Employment%20Grap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mpilations/Employment/2013%20EMPLOYMENT%20COMPI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y 2012"/>
      <sheetName val="Sheet3"/>
    </sheetNames>
    <sheetDataSet>
      <sheetData sheetId="0">
        <row r="32">
          <cell r="AM32">
            <v>40725</v>
          </cell>
          <cell r="AW32">
            <v>41030</v>
          </cell>
          <cell r="AX32">
            <v>41061</v>
          </cell>
          <cell r="AY32">
            <v>41091</v>
          </cell>
          <cell r="AZ32">
            <v>41122</v>
          </cell>
          <cell r="BA32">
            <v>41153</v>
          </cell>
          <cell r="BB32">
            <v>41183</v>
          </cell>
          <cell r="BC32">
            <v>41214</v>
          </cell>
          <cell r="BD32">
            <v>41244</v>
          </cell>
          <cell r="BE32">
            <v>41275</v>
          </cell>
          <cell r="BF32">
            <v>41306</v>
          </cell>
          <cell r="BG32">
            <v>41334</v>
          </cell>
          <cell r="BH32">
            <v>41365</v>
          </cell>
          <cell r="BI32">
            <v>41395</v>
          </cell>
        </row>
        <row r="33">
          <cell r="A33" t="str">
            <v>Executive and Professional</v>
          </cell>
          <cell r="AW33">
            <v>23397</v>
          </cell>
          <cell r="AX33">
            <v>23701</v>
          </cell>
          <cell r="AY33">
            <v>23623</v>
          </cell>
          <cell r="AZ33">
            <v>23759</v>
          </cell>
          <cell r="BA33">
            <v>23425</v>
          </cell>
          <cell r="BB33">
            <v>23748</v>
          </cell>
          <cell r="BC33">
            <v>24032</v>
          </cell>
          <cell r="BD33">
            <v>23962</v>
          </cell>
          <cell r="BE33">
            <v>23990</v>
          </cell>
          <cell r="BF33">
            <v>23981</v>
          </cell>
          <cell r="BG33">
            <v>23944</v>
          </cell>
          <cell r="BH33">
            <v>23846</v>
          </cell>
          <cell r="BI33">
            <v>23903</v>
          </cell>
        </row>
        <row r="34">
          <cell r="A34" t="str">
            <v>Maintenance of Way and Equipment</v>
          </cell>
          <cell r="AW34">
            <v>67205</v>
          </cell>
          <cell r="AX34">
            <v>67010</v>
          </cell>
          <cell r="AY34">
            <v>66783</v>
          </cell>
          <cell r="AZ34">
            <v>67104</v>
          </cell>
          <cell r="BA34">
            <v>66800</v>
          </cell>
          <cell r="BB34">
            <v>66913</v>
          </cell>
          <cell r="BC34">
            <v>67231</v>
          </cell>
          <cell r="BD34">
            <v>66431</v>
          </cell>
          <cell r="BE34">
            <v>66220</v>
          </cell>
          <cell r="BF34">
            <v>66314</v>
          </cell>
          <cell r="BG34">
            <v>66781</v>
          </cell>
          <cell r="BH34">
            <v>67329</v>
          </cell>
          <cell r="BI34">
            <v>67660</v>
          </cell>
        </row>
        <row r="35">
          <cell r="A35" t="str">
            <v>Total Transportation Crew</v>
          </cell>
          <cell r="AW35">
            <v>71946</v>
          </cell>
          <cell r="AX35">
            <v>72448</v>
          </cell>
          <cell r="AY35">
            <v>71600</v>
          </cell>
          <cell r="AZ35">
            <v>71820</v>
          </cell>
          <cell r="BA35">
            <v>71027</v>
          </cell>
          <cell r="BB35">
            <v>71782</v>
          </cell>
          <cell r="BC35">
            <v>71503</v>
          </cell>
          <cell r="BD35">
            <v>72259</v>
          </cell>
          <cell r="BE35">
            <v>71833</v>
          </cell>
          <cell r="BF35">
            <v>71933</v>
          </cell>
          <cell r="BG35">
            <v>72334</v>
          </cell>
          <cell r="BH35">
            <v>72600</v>
          </cell>
          <cell r="BI35">
            <v>72686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3"/>
      <sheetName val="February 2013"/>
      <sheetName val="March 2013"/>
      <sheetName val="April 2013"/>
      <sheetName val="May 2013"/>
      <sheetName val="June 2012"/>
      <sheetName val="July 2012"/>
      <sheetName val="August 2012"/>
      <sheetName val="September 2012"/>
      <sheetName val="October 2012"/>
      <sheetName val="November 2012"/>
      <sheetName val="December 2012"/>
      <sheetName val="Master Data"/>
    </sheetNames>
    <sheetDataSet>
      <sheetData sheetId="0"/>
      <sheetData sheetId="1"/>
      <sheetData sheetId="2"/>
      <sheetData sheetId="3">
        <row r="24">
          <cell r="M24">
            <v>9744</v>
          </cell>
        </row>
        <row r="25">
          <cell r="M25">
            <v>14102</v>
          </cell>
        </row>
        <row r="26">
          <cell r="M26">
            <v>37277</v>
          </cell>
        </row>
        <row r="27">
          <cell r="M27">
            <v>30052</v>
          </cell>
        </row>
        <row r="28">
          <cell r="M28">
            <v>6787</v>
          </cell>
        </row>
        <row r="29">
          <cell r="M29">
            <v>65813</v>
          </cell>
        </row>
        <row r="30">
          <cell r="M30">
            <v>163775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G4">
            <v>162548</v>
          </cell>
        </row>
        <row r="5">
          <cell r="G5">
            <v>9587</v>
          </cell>
        </row>
        <row r="6">
          <cell r="G6">
            <v>13810</v>
          </cell>
        </row>
        <row r="7">
          <cell r="G7">
            <v>37299</v>
          </cell>
        </row>
        <row r="8">
          <cell r="G8">
            <v>29906</v>
          </cell>
        </row>
        <row r="9">
          <cell r="G9">
            <v>6853</v>
          </cell>
        </row>
        <row r="10">
          <cell r="G10">
            <v>65093</v>
          </cell>
        </row>
        <row r="18">
          <cell r="F18">
            <v>163775</v>
          </cell>
        </row>
        <row r="19">
          <cell r="F19">
            <v>9744</v>
          </cell>
        </row>
        <row r="20">
          <cell r="F20">
            <v>14102</v>
          </cell>
        </row>
        <row r="21">
          <cell r="F21">
            <v>37277</v>
          </cell>
        </row>
        <row r="22">
          <cell r="F22">
            <v>30052</v>
          </cell>
        </row>
        <row r="23">
          <cell r="F23">
            <v>6787</v>
          </cell>
        </row>
        <row r="24">
          <cell r="F24">
            <v>65813</v>
          </cell>
        </row>
        <row r="30">
          <cell r="B30">
            <v>614766</v>
          </cell>
          <cell r="C30">
            <v>162043</v>
          </cell>
        </row>
        <row r="31">
          <cell r="B31">
            <v>610335</v>
          </cell>
          <cell r="C31">
            <v>162228</v>
          </cell>
        </row>
        <row r="32">
          <cell r="B32">
            <v>608751</v>
          </cell>
          <cell r="C32">
            <v>163059</v>
          </cell>
        </row>
        <row r="33">
          <cell r="B33">
            <v>611136</v>
          </cell>
          <cell r="C33">
            <v>163775</v>
          </cell>
        </row>
        <row r="34">
          <cell r="B34">
            <v>613824</v>
          </cell>
          <cell r="C34">
            <v>164249</v>
          </cell>
        </row>
        <row r="35">
          <cell r="B35">
            <v>624153</v>
          </cell>
          <cell r="C35">
            <v>0</v>
          </cell>
        </row>
        <row r="43">
          <cell r="B43">
            <v>609427.75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tabSelected="1" workbookViewId="0">
      <selection activeCell="H19" sqref="H19"/>
    </sheetView>
  </sheetViews>
  <sheetFormatPr defaultColWidth="8.42578125" defaultRowHeight="15" x14ac:dyDescent="0.25"/>
  <cols>
    <col min="1" max="1" width="10.7109375" customWidth="1"/>
    <col min="2" max="2" width="10.85546875" customWidth="1"/>
    <col min="3" max="3" width="7.5703125" customWidth="1"/>
    <col min="4" max="4" width="10.140625" customWidth="1"/>
    <col min="5" max="5" width="10.28515625" customWidth="1"/>
    <col min="6" max="6" width="10.42578125" customWidth="1"/>
    <col min="7" max="7" width="8.5703125" bestFit="1" customWidth="1"/>
    <col min="8" max="8" width="11.28515625" customWidth="1"/>
    <col min="9" max="9" width="18.42578125" customWidth="1"/>
    <col min="10" max="10" width="8.5703125" customWidth="1"/>
    <col min="11" max="11" width="8.28515625" customWidth="1"/>
    <col min="12" max="12" width="1.5703125" customWidth="1"/>
    <col min="13" max="13" width="12.85546875" customWidth="1"/>
    <col min="14" max="14" width="14.85546875" customWidth="1"/>
    <col min="15" max="15" width="13.7109375" customWidth="1"/>
    <col min="16" max="16" width="13" customWidth="1"/>
    <col min="17" max="17" width="14.7109375" customWidth="1"/>
    <col min="18" max="18" width="14.5703125" customWidth="1"/>
    <col min="19" max="19" width="8" bestFit="1" customWidth="1"/>
    <col min="257" max="257" width="10.7109375" customWidth="1"/>
    <col min="258" max="258" width="10.85546875" customWidth="1"/>
    <col min="259" max="259" width="7.5703125" customWidth="1"/>
    <col min="260" max="260" width="10.140625" customWidth="1"/>
    <col min="261" max="261" width="10.28515625" customWidth="1"/>
    <col min="262" max="262" width="10.42578125" customWidth="1"/>
    <col min="263" max="263" width="8.5703125" bestFit="1" customWidth="1"/>
    <col min="264" max="264" width="11.28515625" customWidth="1"/>
    <col min="265" max="265" width="15.42578125" customWidth="1"/>
    <col min="266" max="266" width="8.5703125" customWidth="1"/>
    <col min="267" max="267" width="8.28515625" customWidth="1"/>
    <col min="268" max="268" width="1.5703125" customWidth="1"/>
    <col min="269" max="269" width="12.85546875" customWidth="1"/>
    <col min="270" max="270" width="14.85546875" customWidth="1"/>
    <col min="271" max="271" width="13.7109375" customWidth="1"/>
    <col min="272" max="272" width="13" customWidth="1"/>
    <col min="273" max="273" width="14.7109375" customWidth="1"/>
    <col min="274" max="274" width="14.5703125" customWidth="1"/>
    <col min="275" max="275" width="8" bestFit="1" customWidth="1"/>
    <col min="513" max="513" width="10.7109375" customWidth="1"/>
    <col min="514" max="514" width="10.85546875" customWidth="1"/>
    <col min="515" max="515" width="7.5703125" customWidth="1"/>
    <col min="516" max="516" width="10.140625" customWidth="1"/>
    <col min="517" max="517" width="10.28515625" customWidth="1"/>
    <col min="518" max="518" width="10.42578125" customWidth="1"/>
    <col min="519" max="519" width="8.5703125" bestFit="1" customWidth="1"/>
    <col min="520" max="520" width="11.28515625" customWidth="1"/>
    <col min="521" max="521" width="15.42578125" customWidth="1"/>
    <col min="522" max="522" width="8.5703125" customWidth="1"/>
    <col min="523" max="523" width="8.28515625" customWidth="1"/>
    <col min="524" max="524" width="1.5703125" customWidth="1"/>
    <col min="525" max="525" width="12.85546875" customWidth="1"/>
    <col min="526" max="526" width="14.85546875" customWidth="1"/>
    <col min="527" max="527" width="13.7109375" customWidth="1"/>
    <col min="528" max="528" width="13" customWidth="1"/>
    <col min="529" max="529" width="14.7109375" customWidth="1"/>
    <col min="530" max="530" width="14.5703125" customWidth="1"/>
    <col min="531" max="531" width="8" bestFit="1" customWidth="1"/>
    <col min="769" max="769" width="10.7109375" customWidth="1"/>
    <col min="770" max="770" width="10.85546875" customWidth="1"/>
    <col min="771" max="771" width="7.5703125" customWidth="1"/>
    <col min="772" max="772" width="10.140625" customWidth="1"/>
    <col min="773" max="773" width="10.28515625" customWidth="1"/>
    <col min="774" max="774" width="10.42578125" customWidth="1"/>
    <col min="775" max="775" width="8.5703125" bestFit="1" customWidth="1"/>
    <col min="776" max="776" width="11.28515625" customWidth="1"/>
    <col min="777" max="777" width="15.42578125" customWidth="1"/>
    <col min="778" max="778" width="8.5703125" customWidth="1"/>
    <col min="779" max="779" width="8.28515625" customWidth="1"/>
    <col min="780" max="780" width="1.5703125" customWidth="1"/>
    <col min="781" max="781" width="12.85546875" customWidth="1"/>
    <col min="782" max="782" width="14.85546875" customWidth="1"/>
    <col min="783" max="783" width="13.7109375" customWidth="1"/>
    <col min="784" max="784" width="13" customWidth="1"/>
    <col min="785" max="785" width="14.7109375" customWidth="1"/>
    <col min="786" max="786" width="14.5703125" customWidth="1"/>
    <col min="787" max="787" width="8" bestFit="1" customWidth="1"/>
    <col min="1025" max="1025" width="10.7109375" customWidth="1"/>
    <col min="1026" max="1026" width="10.85546875" customWidth="1"/>
    <col min="1027" max="1027" width="7.5703125" customWidth="1"/>
    <col min="1028" max="1028" width="10.140625" customWidth="1"/>
    <col min="1029" max="1029" width="10.28515625" customWidth="1"/>
    <col min="1030" max="1030" width="10.42578125" customWidth="1"/>
    <col min="1031" max="1031" width="8.5703125" bestFit="1" customWidth="1"/>
    <col min="1032" max="1032" width="11.28515625" customWidth="1"/>
    <col min="1033" max="1033" width="15.42578125" customWidth="1"/>
    <col min="1034" max="1034" width="8.5703125" customWidth="1"/>
    <col min="1035" max="1035" width="8.28515625" customWidth="1"/>
    <col min="1036" max="1036" width="1.5703125" customWidth="1"/>
    <col min="1037" max="1037" width="12.85546875" customWidth="1"/>
    <col min="1038" max="1038" width="14.85546875" customWidth="1"/>
    <col min="1039" max="1039" width="13.7109375" customWidth="1"/>
    <col min="1040" max="1040" width="13" customWidth="1"/>
    <col min="1041" max="1041" width="14.7109375" customWidth="1"/>
    <col min="1042" max="1042" width="14.5703125" customWidth="1"/>
    <col min="1043" max="1043" width="8" bestFit="1" customWidth="1"/>
    <col min="1281" max="1281" width="10.7109375" customWidth="1"/>
    <col min="1282" max="1282" width="10.85546875" customWidth="1"/>
    <col min="1283" max="1283" width="7.5703125" customWidth="1"/>
    <col min="1284" max="1284" width="10.140625" customWidth="1"/>
    <col min="1285" max="1285" width="10.28515625" customWidth="1"/>
    <col min="1286" max="1286" width="10.42578125" customWidth="1"/>
    <col min="1287" max="1287" width="8.5703125" bestFit="1" customWidth="1"/>
    <col min="1288" max="1288" width="11.28515625" customWidth="1"/>
    <col min="1289" max="1289" width="15.42578125" customWidth="1"/>
    <col min="1290" max="1290" width="8.5703125" customWidth="1"/>
    <col min="1291" max="1291" width="8.28515625" customWidth="1"/>
    <col min="1292" max="1292" width="1.5703125" customWidth="1"/>
    <col min="1293" max="1293" width="12.85546875" customWidth="1"/>
    <col min="1294" max="1294" width="14.85546875" customWidth="1"/>
    <col min="1295" max="1295" width="13.7109375" customWidth="1"/>
    <col min="1296" max="1296" width="13" customWidth="1"/>
    <col min="1297" max="1297" width="14.7109375" customWidth="1"/>
    <col min="1298" max="1298" width="14.5703125" customWidth="1"/>
    <col min="1299" max="1299" width="8" bestFit="1" customWidth="1"/>
    <col min="1537" max="1537" width="10.7109375" customWidth="1"/>
    <col min="1538" max="1538" width="10.85546875" customWidth="1"/>
    <col min="1539" max="1539" width="7.5703125" customWidth="1"/>
    <col min="1540" max="1540" width="10.140625" customWidth="1"/>
    <col min="1541" max="1541" width="10.28515625" customWidth="1"/>
    <col min="1542" max="1542" width="10.42578125" customWidth="1"/>
    <col min="1543" max="1543" width="8.5703125" bestFit="1" customWidth="1"/>
    <col min="1544" max="1544" width="11.28515625" customWidth="1"/>
    <col min="1545" max="1545" width="15.42578125" customWidth="1"/>
    <col min="1546" max="1546" width="8.5703125" customWidth="1"/>
    <col min="1547" max="1547" width="8.28515625" customWidth="1"/>
    <col min="1548" max="1548" width="1.5703125" customWidth="1"/>
    <col min="1549" max="1549" width="12.85546875" customWidth="1"/>
    <col min="1550" max="1550" width="14.85546875" customWidth="1"/>
    <col min="1551" max="1551" width="13.7109375" customWidth="1"/>
    <col min="1552" max="1552" width="13" customWidth="1"/>
    <col min="1553" max="1553" width="14.7109375" customWidth="1"/>
    <col min="1554" max="1554" width="14.5703125" customWidth="1"/>
    <col min="1555" max="1555" width="8" bestFit="1" customWidth="1"/>
    <col min="1793" max="1793" width="10.7109375" customWidth="1"/>
    <col min="1794" max="1794" width="10.85546875" customWidth="1"/>
    <col min="1795" max="1795" width="7.5703125" customWidth="1"/>
    <col min="1796" max="1796" width="10.140625" customWidth="1"/>
    <col min="1797" max="1797" width="10.28515625" customWidth="1"/>
    <col min="1798" max="1798" width="10.42578125" customWidth="1"/>
    <col min="1799" max="1799" width="8.5703125" bestFit="1" customWidth="1"/>
    <col min="1800" max="1800" width="11.28515625" customWidth="1"/>
    <col min="1801" max="1801" width="15.42578125" customWidth="1"/>
    <col min="1802" max="1802" width="8.5703125" customWidth="1"/>
    <col min="1803" max="1803" width="8.28515625" customWidth="1"/>
    <col min="1804" max="1804" width="1.5703125" customWidth="1"/>
    <col min="1805" max="1805" width="12.85546875" customWidth="1"/>
    <col min="1806" max="1806" width="14.85546875" customWidth="1"/>
    <col min="1807" max="1807" width="13.7109375" customWidth="1"/>
    <col min="1808" max="1808" width="13" customWidth="1"/>
    <col min="1809" max="1809" width="14.7109375" customWidth="1"/>
    <col min="1810" max="1810" width="14.5703125" customWidth="1"/>
    <col min="1811" max="1811" width="8" bestFit="1" customWidth="1"/>
    <col min="2049" max="2049" width="10.7109375" customWidth="1"/>
    <col min="2050" max="2050" width="10.85546875" customWidth="1"/>
    <col min="2051" max="2051" width="7.5703125" customWidth="1"/>
    <col min="2052" max="2052" width="10.140625" customWidth="1"/>
    <col min="2053" max="2053" width="10.28515625" customWidth="1"/>
    <col min="2054" max="2054" width="10.42578125" customWidth="1"/>
    <col min="2055" max="2055" width="8.5703125" bestFit="1" customWidth="1"/>
    <col min="2056" max="2056" width="11.28515625" customWidth="1"/>
    <col min="2057" max="2057" width="15.42578125" customWidth="1"/>
    <col min="2058" max="2058" width="8.5703125" customWidth="1"/>
    <col min="2059" max="2059" width="8.28515625" customWidth="1"/>
    <col min="2060" max="2060" width="1.5703125" customWidth="1"/>
    <col min="2061" max="2061" width="12.85546875" customWidth="1"/>
    <col min="2062" max="2062" width="14.85546875" customWidth="1"/>
    <col min="2063" max="2063" width="13.7109375" customWidth="1"/>
    <col min="2064" max="2064" width="13" customWidth="1"/>
    <col min="2065" max="2065" width="14.7109375" customWidth="1"/>
    <col min="2066" max="2066" width="14.5703125" customWidth="1"/>
    <col min="2067" max="2067" width="8" bestFit="1" customWidth="1"/>
    <col min="2305" max="2305" width="10.7109375" customWidth="1"/>
    <col min="2306" max="2306" width="10.85546875" customWidth="1"/>
    <col min="2307" max="2307" width="7.5703125" customWidth="1"/>
    <col min="2308" max="2308" width="10.140625" customWidth="1"/>
    <col min="2309" max="2309" width="10.28515625" customWidth="1"/>
    <col min="2310" max="2310" width="10.42578125" customWidth="1"/>
    <col min="2311" max="2311" width="8.5703125" bestFit="1" customWidth="1"/>
    <col min="2312" max="2312" width="11.28515625" customWidth="1"/>
    <col min="2313" max="2313" width="15.42578125" customWidth="1"/>
    <col min="2314" max="2314" width="8.5703125" customWidth="1"/>
    <col min="2315" max="2315" width="8.28515625" customWidth="1"/>
    <col min="2316" max="2316" width="1.5703125" customWidth="1"/>
    <col min="2317" max="2317" width="12.85546875" customWidth="1"/>
    <col min="2318" max="2318" width="14.85546875" customWidth="1"/>
    <col min="2319" max="2319" width="13.7109375" customWidth="1"/>
    <col min="2320" max="2320" width="13" customWidth="1"/>
    <col min="2321" max="2321" width="14.7109375" customWidth="1"/>
    <col min="2322" max="2322" width="14.5703125" customWidth="1"/>
    <col min="2323" max="2323" width="8" bestFit="1" customWidth="1"/>
    <col min="2561" max="2561" width="10.7109375" customWidth="1"/>
    <col min="2562" max="2562" width="10.85546875" customWidth="1"/>
    <col min="2563" max="2563" width="7.5703125" customWidth="1"/>
    <col min="2564" max="2564" width="10.140625" customWidth="1"/>
    <col min="2565" max="2565" width="10.28515625" customWidth="1"/>
    <col min="2566" max="2566" width="10.42578125" customWidth="1"/>
    <col min="2567" max="2567" width="8.5703125" bestFit="1" customWidth="1"/>
    <col min="2568" max="2568" width="11.28515625" customWidth="1"/>
    <col min="2569" max="2569" width="15.42578125" customWidth="1"/>
    <col min="2570" max="2570" width="8.5703125" customWidth="1"/>
    <col min="2571" max="2571" width="8.28515625" customWidth="1"/>
    <col min="2572" max="2572" width="1.5703125" customWidth="1"/>
    <col min="2573" max="2573" width="12.85546875" customWidth="1"/>
    <col min="2574" max="2574" width="14.85546875" customWidth="1"/>
    <col min="2575" max="2575" width="13.7109375" customWidth="1"/>
    <col min="2576" max="2576" width="13" customWidth="1"/>
    <col min="2577" max="2577" width="14.7109375" customWidth="1"/>
    <col min="2578" max="2578" width="14.5703125" customWidth="1"/>
    <col min="2579" max="2579" width="8" bestFit="1" customWidth="1"/>
    <col min="2817" max="2817" width="10.7109375" customWidth="1"/>
    <col min="2818" max="2818" width="10.85546875" customWidth="1"/>
    <col min="2819" max="2819" width="7.5703125" customWidth="1"/>
    <col min="2820" max="2820" width="10.140625" customWidth="1"/>
    <col min="2821" max="2821" width="10.28515625" customWidth="1"/>
    <col min="2822" max="2822" width="10.42578125" customWidth="1"/>
    <col min="2823" max="2823" width="8.5703125" bestFit="1" customWidth="1"/>
    <col min="2824" max="2824" width="11.28515625" customWidth="1"/>
    <col min="2825" max="2825" width="15.42578125" customWidth="1"/>
    <col min="2826" max="2826" width="8.5703125" customWidth="1"/>
    <col min="2827" max="2827" width="8.28515625" customWidth="1"/>
    <col min="2828" max="2828" width="1.5703125" customWidth="1"/>
    <col min="2829" max="2829" width="12.85546875" customWidth="1"/>
    <col min="2830" max="2830" width="14.85546875" customWidth="1"/>
    <col min="2831" max="2831" width="13.7109375" customWidth="1"/>
    <col min="2832" max="2832" width="13" customWidth="1"/>
    <col min="2833" max="2833" width="14.7109375" customWidth="1"/>
    <col min="2834" max="2834" width="14.5703125" customWidth="1"/>
    <col min="2835" max="2835" width="8" bestFit="1" customWidth="1"/>
    <col min="3073" max="3073" width="10.7109375" customWidth="1"/>
    <col min="3074" max="3074" width="10.85546875" customWidth="1"/>
    <col min="3075" max="3075" width="7.5703125" customWidth="1"/>
    <col min="3076" max="3076" width="10.140625" customWidth="1"/>
    <col min="3077" max="3077" width="10.28515625" customWidth="1"/>
    <col min="3078" max="3078" width="10.42578125" customWidth="1"/>
    <col min="3079" max="3079" width="8.5703125" bestFit="1" customWidth="1"/>
    <col min="3080" max="3080" width="11.28515625" customWidth="1"/>
    <col min="3081" max="3081" width="15.42578125" customWidth="1"/>
    <col min="3082" max="3082" width="8.5703125" customWidth="1"/>
    <col min="3083" max="3083" width="8.28515625" customWidth="1"/>
    <col min="3084" max="3084" width="1.5703125" customWidth="1"/>
    <col min="3085" max="3085" width="12.85546875" customWidth="1"/>
    <col min="3086" max="3086" width="14.85546875" customWidth="1"/>
    <col min="3087" max="3087" width="13.7109375" customWidth="1"/>
    <col min="3088" max="3088" width="13" customWidth="1"/>
    <col min="3089" max="3089" width="14.7109375" customWidth="1"/>
    <col min="3090" max="3090" width="14.5703125" customWidth="1"/>
    <col min="3091" max="3091" width="8" bestFit="1" customWidth="1"/>
    <col min="3329" max="3329" width="10.7109375" customWidth="1"/>
    <col min="3330" max="3330" width="10.85546875" customWidth="1"/>
    <col min="3331" max="3331" width="7.5703125" customWidth="1"/>
    <col min="3332" max="3332" width="10.140625" customWidth="1"/>
    <col min="3333" max="3333" width="10.28515625" customWidth="1"/>
    <col min="3334" max="3334" width="10.42578125" customWidth="1"/>
    <col min="3335" max="3335" width="8.5703125" bestFit="1" customWidth="1"/>
    <col min="3336" max="3336" width="11.28515625" customWidth="1"/>
    <col min="3337" max="3337" width="15.42578125" customWidth="1"/>
    <col min="3338" max="3338" width="8.5703125" customWidth="1"/>
    <col min="3339" max="3339" width="8.28515625" customWidth="1"/>
    <col min="3340" max="3340" width="1.5703125" customWidth="1"/>
    <col min="3341" max="3341" width="12.85546875" customWidth="1"/>
    <col min="3342" max="3342" width="14.85546875" customWidth="1"/>
    <col min="3343" max="3343" width="13.7109375" customWidth="1"/>
    <col min="3344" max="3344" width="13" customWidth="1"/>
    <col min="3345" max="3345" width="14.7109375" customWidth="1"/>
    <col min="3346" max="3346" width="14.5703125" customWidth="1"/>
    <col min="3347" max="3347" width="8" bestFit="1" customWidth="1"/>
    <col min="3585" max="3585" width="10.7109375" customWidth="1"/>
    <col min="3586" max="3586" width="10.85546875" customWidth="1"/>
    <col min="3587" max="3587" width="7.5703125" customWidth="1"/>
    <col min="3588" max="3588" width="10.140625" customWidth="1"/>
    <col min="3589" max="3589" width="10.28515625" customWidth="1"/>
    <col min="3590" max="3590" width="10.42578125" customWidth="1"/>
    <col min="3591" max="3591" width="8.5703125" bestFit="1" customWidth="1"/>
    <col min="3592" max="3592" width="11.28515625" customWidth="1"/>
    <col min="3593" max="3593" width="15.42578125" customWidth="1"/>
    <col min="3594" max="3594" width="8.5703125" customWidth="1"/>
    <col min="3595" max="3595" width="8.28515625" customWidth="1"/>
    <col min="3596" max="3596" width="1.5703125" customWidth="1"/>
    <col min="3597" max="3597" width="12.85546875" customWidth="1"/>
    <col min="3598" max="3598" width="14.85546875" customWidth="1"/>
    <col min="3599" max="3599" width="13.7109375" customWidth="1"/>
    <col min="3600" max="3600" width="13" customWidth="1"/>
    <col min="3601" max="3601" width="14.7109375" customWidth="1"/>
    <col min="3602" max="3602" width="14.5703125" customWidth="1"/>
    <col min="3603" max="3603" width="8" bestFit="1" customWidth="1"/>
    <col min="3841" max="3841" width="10.7109375" customWidth="1"/>
    <col min="3842" max="3842" width="10.85546875" customWidth="1"/>
    <col min="3843" max="3843" width="7.5703125" customWidth="1"/>
    <col min="3844" max="3844" width="10.140625" customWidth="1"/>
    <col min="3845" max="3845" width="10.28515625" customWidth="1"/>
    <col min="3846" max="3846" width="10.42578125" customWidth="1"/>
    <col min="3847" max="3847" width="8.5703125" bestFit="1" customWidth="1"/>
    <col min="3848" max="3848" width="11.28515625" customWidth="1"/>
    <col min="3849" max="3849" width="15.42578125" customWidth="1"/>
    <col min="3850" max="3850" width="8.5703125" customWidth="1"/>
    <col min="3851" max="3851" width="8.28515625" customWidth="1"/>
    <col min="3852" max="3852" width="1.5703125" customWidth="1"/>
    <col min="3853" max="3853" width="12.85546875" customWidth="1"/>
    <col min="3854" max="3854" width="14.85546875" customWidth="1"/>
    <col min="3855" max="3855" width="13.7109375" customWidth="1"/>
    <col min="3856" max="3856" width="13" customWidth="1"/>
    <col min="3857" max="3857" width="14.7109375" customWidth="1"/>
    <col min="3858" max="3858" width="14.5703125" customWidth="1"/>
    <col min="3859" max="3859" width="8" bestFit="1" customWidth="1"/>
    <col min="4097" max="4097" width="10.7109375" customWidth="1"/>
    <col min="4098" max="4098" width="10.85546875" customWidth="1"/>
    <col min="4099" max="4099" width="7.5703125" customWidth="1"/>
    <col min="4100" max="4100" width="10.140625" customWidth="1"/>
    <col min="4101" max="4101" width="10.28515625" customWidth="1"/>
    <col min="4102" max="4102" width="10.42578125" customWidth="1"/>
    <col min="4103" max="4103" width="8.5703125" bestFit="1" customWidth="1"/>
    <col min="4104" max="4104" width="11.28515625" customWidth="1"/>
    <col min="4105" max="4105" width="15.42578125" customWidth="1"/>
    <col min="4106" max="4106" width="8.5703125" customWidth="1"/>
    <col min="4107" max="4107" width="8.28515625" customWidth="1"/>
    <col min="4108" max="4108" width="1.5703125" customWidth="1"/>
    <col min="4109" max="4109" width="12.85546875" customWidth="1"/>
    <col min="4110" max="4110" width="14.85546875" customWidth="1"/>
    <col min="4111" max="4111" width="13.7109375" customWidth="1"/>
    <col min="4112" max="4112" width="13" customWidth="1"/>
    <col min="4113" max="4113" width="14.7109375" customWidth="1"/>
    <col min="4114" max="4114" width="14.5703125" customWidth="1"/>
    <col min="4115" max="4115" width="8" bestFit="1" customWidth="1"/>
    <col min="4353" max="4353" width="10.7109375" customWidth="1"/>
    <col min="4354" max="4354" width="10.85546875" customWidth="1"/>
    <col min="4355" max="4355" width="7.5703125" customWidth="1"/>
    <col min="4356" max="4356" width="10.140625" customWidth="1"/>
    <col min="4357" max="4357" width="10.28515625" customWidth="1"/>
    <col min="4358" max="4358" width="10.42578125" customWidth="1"/>
    <col min="4359" max="4359" width="8.5703125" bestFit="1" customWidth="1"/>
    <col min="4360" max="4360" width="11.28515625" customWidth="1"/>
    <col min="4361" max="4361" width="15.42578125" customWidth="1"/>
    <col min="4362" max="4362" width="8.5703125" customWidth="1"/>
    <col min="4363" max="4363" width="8.28515625" customWidth="1"/>
    <col min="4364" max="4364" width="1.5703125" customWidth="1"/>
    <col min="4365" max="4365" width="12.85546875" customWidth="1"/>
    <col min="4366" max="4366" width="14.85546875" customWidth="1"/>
    <col min="4367" max="4367" width="13.7109375" customWidth="1"/>
    <col min="4368" max="4368" width="13" customWidth="1"/>
    <col min="4369" max="4369" width="14.7109375" customWidth="1"/>
    <col min="4370" max="4370" width="14.5703125" customWidth="1"/>
    <col min="4371" max="4371" width="8" bestFit="1" customWidth="1"/>
    <col min="4609" max="4609" width="10.7109375" customWidth="1"/>
    <col min="4610" max="4610" width="10.85546875" customWidth="1"/>
    <col min="4611" max="4611" width="7.5703125" customWidth="1"/>
    <col min="4612" max="4612" width="10.140625" customWidth="1"/>
    <col min="4613" max="4613" width="10.28515625" customWidth="1"/>
    <col min="4614" max="4614" width="10.42578125" customWidth="1"/>
    <col min="4615" max="4615" width="8.5703125" bestFit="1" customWidth="1"/>
    <col min="4616" max="4616" width="11.28515625" customWidth="1"/>
    <col min="4617" max="4617" width="15.42578125" customWidth="1"/>
    <col min="4618" max="4618" width="8.5703125" customWidth="1"/>
    <col min="4619" max="4619" width="8.28515625" customWidth="1"/>
    <col min="4620" max="4620" width="1.5703125" customWidth="1"/>
    <col min="4621" max="4621" width="12.85546875" customWidth="1"/>
    <col min="4622" max="4622" width="14.85546875" customWidth="1"/>
    <col min="4623" max="4623" width="13.7109375" customWidth="1"/>
    <col min="4624" max="4624" width="13" customWidth="1"/>
    <col min="4625" max="4625" width="14.7109375" customWidth="1"/>
    <col min="4626" max="4626" width="14.5703125" customWidth="1"/>
    <col min="4627" max="4627" width="8" bestFit="1" customWidth="1"/>
    <col min="4865" max="4865" width="10.7109375" customWidth="1"/>
    <col min="4866" max="4866" width="10.85546875" customWidth="1"/>
    <col min="4867" max="4867" width="7.5703125" customWidth="1"/>
    <col min="4868" max="4868" width="10.140625" customWidth="1"/>
    <col min="4869" max="4869" width="10.28515625" customWidth="1"/>
    <col min="4870" max="4870" width="10.42578125" customWidth="1"/>
    <col min="4871" max="4871" width="8.5703125" bestFit="1" customWidth="1"/>
    <col min="4872" max="4872" width="11.28515625" customWidth="1"/>
    <col min="4873" max="4873" width="15.42578125" customWidth="1"/>
    <col min="4874" max="4874" width="8.5703125" customWidth="1"/>
    <col min="4875" max="4875" width="8.28515625" customWidth="1"/>
    <col min="4876" max="4876" width="1.5703125" customWidth="1"/>
    <col min="4877" max="4877" width="12.85546875" customWidth="1"/>
    <col min="4878" max="4878" width="14.85546875" customWidth="1"/>
    <col min="4879" max="4879" width="13.7109375" customWidth="1"/>
    <col min="4880" max="4880" width="13" customWidth="1"/>
    <col min="4881" max="4881" width="14.7109375" customWidth="1"/>
    <col min="4882" max="4882" width="14.5703125" customWidth="1"/>
    <col min="4883" max="4883" width="8" bestFit="1" customWidth="1"/>
    <col min="5121" max="5121" width="10.7109375" customWidth="1"/>
    <col min="5122" max="5122" width="10.85546875" customWidth="1"/>
    <col min="5123" max="5123" width="7.5703125" customWidth="1"/>
    <col min="5124" max="5124" width="10.140625" customWidth="1"/>
    <col min="5125" max="5125" width="10.28515625" customWidth="1"/>
    <col min="5126" max="5126" width="10.42578125" customWidth="1"/>
    <col min="5127" max="5127" width="8.5703125" bestFit="1" customWidth="1"/>
    <col min="5128" max="5128" width="11.28515625" customWidth="1"/>
    <col min="5129" max="5129" width="15.42578125" customWidth="1"/>
    <col min="5130" max="5130" width="8.5703125" customWidth="1"/>
    <col min="5131" max="5131" width="8.28515625" customWidth="1"/>
    <col min="5132" max="5132" width="1.5703125" customWidth="1"/>
    <col min="5133" max="5133" width="12.85546875" customWidth="1"/>
    <col min="5134" max="5134" width="14.85546875" customWidth="1"/>
    <col min="5135" max="5135" width="13.7109375" customWidth="1"/>
    <col min="5136" max="5136" width="13" customWidth="1"/>
    <col min="5137" max="5137" width="14.7109375" customWidth="1"/>
    <col min="5138" max="5138" width="14.5703125" customWidth="1"/>
    <col min="5139" max="5139" width="8" bestFit="1" customWidth="1"/>
    <col min="5377" max="5377" width="10.7109375" customWidth="1"/>
    <col min="5378" max="5378" width="10.85546875" customWidth="1"/>
    <col min="5379" max="5379" width="7.5703125" customWidth="1"/>
    <col min="5380" max="5380" width="10.140625" customWidth="1"/>
    <col min="5381" max="5381" width="10.28515625" customWidth="1"/>
    <col min="5382" max="5382" width="10.42578125" customWidth="1"/>
    <col min="5383" max="5383" width="8.5703125" bestFit="1" customWidth="1"/>
    <col min="5384" max="5384" width="11.28515625" customWidth="1"/>
    <col min="5385" max="5385" width="15.42578125" customWidth="1"/>
    <col min="5386" max="5386" width="8.5703125" customWidth="1"/>
    <col min="5387" max="5387" width="8.28515625" customWidth="1"/>
    <col min="5388" max="5388" width="1.5703125" customWidth="1"/>
    <col min="5389" max="5389" width="12.85546875" customWidth="1"/>
    <col min="5390" max="5390" width="14.85546875" customWidth="1"/>
    <col min="5391" max="5391" width="13.7109375" customWidth="1"/>
    <col min="5392" max="5392" width="13" customWidth="1"/>
    <col min="5393" max="5393" width="14.7109375" customWidth="1"/>
    <col min="5394" max="5394" width="14.5703125" customWidth="1"/>
    <col min="5395" max="5395" width="8" bestFit="1" customWidth="1"/>
    <col min="5633" max="5633" width="10.7109375" customWidth="1"/>
    <col min="5634" max="5634" width="10.85546875" customWidth="1"/>
    <col min="5635" max="5635" width="7.5703125" customWidth="1"/>
    <col min="5636" max="5636" width="10.140625" customWidth="1"/>
    <col min="5637" max="5637" width="10.28515625" customWidth="1"/>
    <col min="5638" max="5638" width="10.42578125" customWidth="1"/>
    <col min="5639" max="5639" width="8.5703125" bestFit="1" customWidth="1"/>
    <col min="5640" max="5640" width="11.28515625" customWidth="1"/>
    <col min="5641" max="5641" width="15.42578125" customWidth="1"/>
    <col min="5642" max="5642" width="8.5703125" customWidth="1"/>
    <col min="5643" max="5643" width="8.28515625" customWidth="1"/>
    <col min="5644" max="5644" width="1.5703125" customWidth="1"/>
    <col min="5645" max="5645" width="12.85546875" customWidth="1"/>
    <col min="5646" max="5646" width="14.85546875" customWidth="1"/>
    <col min="5647" max="5647" width="13.7109375" customWidth="1"/>
    <col min="5648" max="5648" width="13" customWidth="1"/>
    <col min="5649" max="5649" width="14.7109375" customWidth="1"/>
    <col min="5650" max="5650" width="14.5703125" customWidth="1"/>
    <col min="5651" max="5651" width="8" bestFit="1" customWidth="1"/>
    <col min="5889" max="5889" width="10.7109375" customWidth="1"/>
    <col min="5890" max="5890" width="10.85546875" customWidth="1"/>
    <col min="5891" max="5891" width="7.5703125" customWidth="1"/>
    <col min="5892" max="5892" width="10.140625" customWidth="1"/>
    <col min="5893" max="5893" width="10.28515625" customWidth="1"/>
    <col min="5894" max="5894" width="10.42578125" customWidth="1"/>
    <col min="5895" max="5895" width="8.5703125" bestFit="1" customWidth="1"/>
    <col min="5896" max="5896" width="11.28515625" customWidth="1"/>
    <col min="5897" max="5897" width="15.42578125" customWidth="1"/>
    <col min="5898" max="5898" width="8.5703125" customWidth="1"/>
    <col min="5899" max="5899" width="8.28515625" customWidth="1"/>
    <col min="5900" max="5900" width="1.5703125" customWidth="1"/>
    <col min="5901" max="5901" width="12.85546875" customWidth="1"/>
    <col min="5902" max="5902" width="14.85546875" customWidth="1"/>
    <col min="5903" max="5903" width="13.7109375" customWidth="1"/>
    <col min="5904" max="5904" width="13" customWidth="1"/>
    <col min="5905" max="5905" width="14.7109375" customWidth="1"/>
    <col min="5906" max="5906" width="14.5703125" customWidth="1"/>
    <col min="5907" max="5907" width="8" bestFit="1" customWidth="1"/>
    <col min="6145" max="6145" width="10.7109375" customWidth="1"/>
    <col min="6146" max="6146" width="10.85546875" customWidth="1"/>
    <col min="6147" max="6147" width="7.5703125" customWidth="1"/>
    <col min="6148" max="6148" width="10.140625" customWidth="1"/>
    <col min="6149" max="6149" width="10.28515625" customWidth="1"/>
    <col min="6150" max="6150" width="10.42578125" customWidth="1"/>
    <col min="6151" max="6151" width="8.5703125" bestFit="1" customWidth="1"/>
    <col min="6152" max="6152" width="11.28515625" customWidth="1"/>
    <col min="6153" max="6153" width="15.42578125" customWidth="1"/>
    <col min="6154" max="6154" width="8.5703125" customWidth="1"/>
    <col min="6155" max="6155" width="8.28515625" customWidth="1"/>
    <col min="6156" max="6156" width="1.5703125" customWidth="1"/>
    <col min="6157" max="6157" width="12.85546875" customWidth="1"/>
    <col min="6158" max="6158" width="14.85546875" customWidth="1"/>
    <col min="6159" max="6159" width="13.7109375" customWidth="1"/>
    <col min="6160" max="6160" width="13" customWidth="1"/>
    <col min="6161" max="6161" width="14.7109375" customWidth="1"/>
    <col min="6162" max="6162" width="14.5703125" customWidth="1"/>
    <col min="6163" max="6163" width="8" bestFit="1" customWidth="1"/>
    <col min="6401" max="6401" width="10.7109375" customWidth="1"/>
    <col min="6402" max="6402" width="10.85546875" customWidth="1"/>
    <col min="6403" max="6403" width="7.5703125" customWidth="1"/>
    <col min="6404" max="6404" width="10.140625" customWidth="1"/>
    <col min="6405" max="6405" width="10.28515625" customWidth="1"/>
    <col min="6406" max="6406" width="10.42578125" customWidth="1"/>
    <col min="6407" max="6407" width="8.5703125" bestFit="1" customWidth="1"/>
    <col min="6408" max="6408" width="11.28515625" customWidth="1"/>
    <col min="6409" max="6409" width="15.42578125" customWidth="1"/>
    <col min="6410" max="6410" width="8.5703125" customWidth="1"/>
    <col min="6411" max="6411" width="8.28515625" customWidth="1"/>
    <col min="6412" max="6412" width="1.5703125" customWidth="1"/>
    <col min="6413" max="6413" width="12.85546875" customWidth="1"/>
    <col min="6414" max="6414" width="14.85546875" customWidth="1"/>
    <col min="6415" max="6415" width="13.7109375" customWidth="1"/>
    <col min="6416" max="6416" width="13" customWidth="1"/>
    <col min="6417" max="6417" width="14.7109375" customWidth="1"/>
    <col min="6418" max="6418" width="14.5703125" customWidth="1"/>
    <col min="6419" max="6419" width="8" bestFit="1" customWidth="1"/>
    <col min="6657" max="6657" width="10.7109375" customWidth="1"/>
    <col min="6658" max="6658" width="10.85546875" customWidth="1"/>
    <col min="6659" max="6659" width="7.5703125" customWidth="1"/>
    <col min="6660" max="6660" width="10.140625" customWidth="1"/>
    <col min="6661" max="6661" width="10.28515625" customWidth="1"/>
    <col min="6662" max="6662" width="10.42578125" customWidth="1"/>
    <col min="6663" max="6663" width="8.5703125" bestFit="1" customWidth="1"/>
    <col min="6664" max="6664" width="11.28515625" customWidth="1"/>
    <col min="6665" max="6665" width="15.42578125" customWidth="1"/>
    <col min="6666" max="6666" width="8.5703125" customWidth="1"/>
    <col min="6667" max="6667" width="8.28515625" customWidth="1"/>
    <col min="6668" max="6668" width="1.5703125" customWidth="1"/>
    <col min="6669" max="6669" width="12.85546875" customWidth="1"/>
    <col min="6670" max="6670" width="14.85546875" customWidth="1"/>
    <col min="6671" max="6671" width="13.7109375" customWidth="1"/>
    <col min="6672" max="6672" width="13" customWidth="1"/>
    <col min="6673" max="6673" width="14.7109375" customWidth="1"/>
    <col min="6674" max="6674" width="14.5703125" customWidth="1"/>
    <col min="6675" max="6675" width="8" bestFit="1" customWidth="1"/>
    <col min="6913" max="6913" width="10.7109375" customWidth="1"/>
    <col min="6914" max="6914" width="10.85546875" customWidth="1"/>
    <col min="6915" max="6915" width="7.5703125" customWidth="1"/>
    <col min="6916" max="6916" width="10.140625" customWidth="1"/>
    <col min="6917" max="6917" width="10.28515625" customWidth="1"/>
    <col min="6918" max="6918" width="10.42578125" customWidth="1"/>
    <col min="6919" max="6919" width="8.5703125" bestFit="1" customWidth="1"/>
    <col min="6920" max="6920" width="11.28515625" customWidth="1"/>
    <col min="6921" max="6921" width="15.42578125" customWidth="1"/>
    <col min="6922" max="6922" width="8.5703125" customWidth="1"/>
    <col min="6923" max="6923" width="8.28515625" customWidth="1"/>
    <col min="6924" max="6924" width="1.5703125" customWidth="1"/>
    <col min="6925" max="6925" width="12.85546875" customWidth="1"/>
    <col min="6926" max="6926" width="14.85546875" customWidth="1"/>
    <col min="6927" max="6927" width="13.7109375" customWidth="1"/>
    <col min="6928" max="6928" width="13" customWidth="1"/>
    <col min="6929" max="6929" width="14.7109375" customWidth="1"/>
    <col min="6930" max="6930" width="14.5703125" customWidth="1"/>
    <col min="6931" max="6931" width="8" bestFit="1" customWidth="1"/>
    <col min="7169" max="7169" width="10.7109375" customWidth="1"/>
    <col min="7170" max="7170" width="10.85546875" customWidth="1"/>
    <col min="7171" max="7171" width="7.5703125" customWidth="1"/>
    <col min="7172" max="7172" width="10.140625" customWidth="1"/>
    <col min="7173" max="7173" width="10.28515625" customWidth="1"/>
    <col min="7174" max="7174" width="10.42578125" customWidth="1"/>
    <col min="7175" max="7175" width="8.5703125" bestFit="1" customWidth="1"/>
    <col min="7176" max="7176" width="11.28515625" customWidth="1"/>
    <col min="7177" max="7177" width="15.42578125" customWidth="1"/>
    <col min="7178" max="7178" width="8.5703125" customWidth="1"/>
    <col min="7179" max="7179" width="8.28515625" customWidth="1"/>
    <col min="7180" max="7180" width="1.5703125" customWidth="1"/>
    <col min="7181" max="7181" width="12.85546875" customWidth="1"/>
    <col min="7182" max="7182" width="14.85546875" customWidth="1"/>
    <col min="7183" max="7183" width="13.7109375" customWidth="1"/>
    <col min="7184" max="7184" width="13" customWidth="1"/>
    <col min="7185" max="7185" width="14.7109375" customWidth="1"/>
    <col min="7186" max="7186" width="14.5703125" customWidth="1"/>
    <col min="7187" max="7187" width="8" bestFit="1" customWidth="1"/>
    <col min="7425" max="7425" width="10.7109375" customWidth="1"/>
    <col min="7426" max="7426" width="10.85546875" customWidth="1"/>
    <col min="7427" max="7427" width="7.5703125" customWidth="1"/>
    <col min="7428" max="7428" width="10.140625" customWidth="1"/>
    <col min="7429" max="7429" width="10.28515625" customWidth="1"/>
    <col min="7430" max="7430" width="10.42578125" customWidth="1"/>
    <col min="7431" max="7431" width="8.5703125" bestFit="1" customWidth="1"/>
    <col min="7432" max="7432" width="11.28515625" customWidth="1"/>
    <col min="7433" max="7433" width="15.42578125" customWidth="1"/>
    <col min="7434" max="7434" width="8.5703125" customWidth="1"/>
    <col min="7435" max="7435" width="8.28515625" customWidth="1"/>
    <col min="7436" max="7436" width="1.5703125" customWidth="1"/>
    <col min="7437" max="7437" width="12.85546875" customWidth="1"/>
    <col min="7438" max="7438" width="14.85546875" customWidth="1"/>
    <col min="7439" max="7439" width="13.7109375" customWidth="1"/>
    <col min="7440" max="7440" width="13" customWidth="1"/>
    <col min="7441" max="7441" width="14.7109375" customWidth="1"/>
    <col min="7442" max="7442" width="14.5703125" customWidth="1"/>
    <col min="7443" max="7443" width="8" bestFit="1" customWidth="1"/>
    <col min="7681" max="7681" width="10.7109375" customWidth="1"/>
    <col min="7682" max="7682" width="10.85546875" customWidth="1"/>
    <col min="7683" max="7683" width="7.5703125" customWidth="1"/>
    <col min="7684" max="7684" width="10.140625" customWidth="1"/>
    <col min="7685" max="7685" width="10.28515625" customWidth="1"/>
    <col min="7686" max="7686" width="10.42578125" customWidth="1"/>
    <col min="7687" max="7687" width="8.5703125" bestFit="1" customWidth="1"/>
    <col min="7688" max="7688" width="11.28515625" customWidth="1"/>
    <col min="7689" max="7689" width="15.42578125" customWidth="1"/>
    <col min="7690" max="7690" width="8.5703125" customWidth="1"/>
    <col min="7691" max="7691" width="8.28515625" customWidth="1"/>
    <col min="7692" max="7692" width="1.5703125" customWidth="1"/>
    <col min="7693" max="7693" width="12.85546875" customWidth="1"/>
    <col min="7694" max="7694" width="14.85546875" customWidth="1"/>
    <col min="7695" max="7695" width="13.7109375" customWidth="1"/>
    <col min="7696" max="7696" width="13" customWidth="1"/>
    <col min="7697" max="7697" width="14.7109375" customWidth="1"/>
    <col min="7698" max="7698" width="14.5703125" customWidth="1"/>
    <col min="7699" max="7699" width="8" bestFit="1" customWidth="1"/>
    <col min="7937" max="7937" width="10.7109375" customWidth="1"/>
    <col min="7938" max="7938" width="10.85546875" customWidth="1"/>
    <col min="7939" max="7939" width="7.5703125" customWidth="1"/>
    <col min="7940" max="7940" width="10.140625" customWidth="1"/>
    <col min="7941" max="7941" width="10.28515625" customWidth="1"/>
    <col min="7942" max="7942" width="10.42578125" customWidth="1"/>
    <col min="7943" max="7943" width="8.5703125" bestFit="1" customWidth="1"/>
    <col min="7944" max="7944" width="11.28515625" customWidth="1"/>
    <col min="7945" max="7945" width="15.42578125" customWidth="1"/>
    <col min="7946" max="7946" width="8.5703125" customWidth="1"/>
    <col min="7947" max="7947" width="8.28515625" customWidth="1"/>
    <col min="7948" max="7948" width="1.5703125" customWidth="1"/>
    <col min="7949" max="7949" width="12.85546875" customWidth="1"/>
    <col min="7950" max="7950" width="14.85546875" customWidth="1"/>
    <col min="7951" max="7951" width="13.7109375" customWidth="1"/>
    <col min="7952" max="7952" width="13" customWidth="1"/>
    <col min="7953" max="7953" width="14.7109375" customWidth="1"/>
    <col min="7954" max="7954" width="14.5703125" customWidth="1"/>
    <col min="7955" max="7955" width="8" bestFit="1" customWidth="1"/>
    <col min="8193" max="8193" width="10.7109375" customWidth="1"/>
    <col min="8194" max="8194" width="10.85546875" customWidth="1"/>
    <col min="8195" max="8195" width="7.5703125" customWidth="1"/>
    <col min="8196" max="8196" width="10.140625" customWidth="1"/>
    <col min="8197" max="8197" width="10.28515625" customWidth="1"/>
    <col min="8198" max="8198" width="10.42578125" customWidth="1"/>
    <col min="8199" max="8199" width="8.5703125" bestFit="1" customWidth="1"/>
    <col min="8200" max="8200" width="11.28515625" customWidth="1"/>
    <col min="8201" max="8201" width="15.42578125" customWidth="1"/>
    <col min="8202" max="8202" width="8.5703125" customWidth="1"/>
    <col min="8203" max="8203" width="8.28515625" customWidth="1"/>
    <col min="8204" max="8204" width="1.5703125" customWidth="1"/>
    <col min="8205" max="8205" width="12.85546875" customWidth="1"/>
    <col min="8206" max="8206" width="14.85546875" customWidth="1"/>
    <col min="8207" max="8207" width="13.7109375" customWidth="1"/>
    <col min="8208" max="8208" width="13" customWidth="1"/>
    <col min="8209" max="8209" width="14.7109375" customWidth="1"/>
    <col min="8210" max="8210" width="14.5703125" customWidth="1"/>
    <col min="8211" max="8211" width="8" bestFit="1" customWidth="1"/>
    <col min="8449" max="8449" width="10.7109375" customWidth="1"/>
    <col min="8450" max="8450" width="10.85546875" customWidth="1"/>
    <col min="8451" max="8451" width="7.5703125" customWidth="1"/>
    <col min="8452" max="8452" width="10.140625" customWidth="1"/>
    <col min="8453" max="8453" width="10.28515625" customWidth="1"/>
    <col min="8454" max="8454" width="10.42578125" customWidth="1"/>
    <col min="8455" max="8455" width="8.5703125" bestFit="1" customWidth="1"/>
    <col min="8456" max="8456" width="11.28515625" customWidth="1"/>
    <col min="8457" max="8457" width="15.42578125" customWidth="1"/>
    <col min="8458" max="8458" width="8.5703125" customWidth="1"/>
    <col min="8459" max="8459" width="8.28515625" customWidth="1"/>
    <col min="8460" max="8460" width="1.5703125" customWidth="1"/>
    <col min="8461" max="8461" width="12.85546875" customWidth="1"/>
    <col min="8462" max="8462" width="14.85546875" customWidth="1"/>
    <col min="8463" max="8463" width="13.7109375" customWidth="1"/>
    <col min="8464" max="8464" width="13" customWidth="1"/>
    <col min="8465" max="8465" width="14.7109375" customWidth="1"/>
    <col min="8466" max="8466" width="14.5703125" customWidth="1"/>
    <col min="8467" max="8467" width="8" bestFit="1" customWidth="1"/>
    <col min="8705" max="8705" width="10.7109375" customWidth="1"/>
    <col min="8706" max="8706" width="10.85546875" customWidth="1"/>
    <col min="8707" max="8707" width="7.5703125" customWidth="1"/>
    <col min="8708" max="8708" width="10.140625" customWidth="1"/>
    <col min="8709" max="8709" width="10.28515625" customWidth="1"/>
    <col min="8710" max="8710" width="10.42578125" customWidth="1"/>
    <col min="8711" max="8711" width="8.5703125" bestFit="1" customWidth="1"/>
    <col min="8712" max="8712" width="11.28515625" customWidth="1"/>
    <col min="8713" max="8713" width="15.42578125" customWidth="1"/>
    <col min="8714" max="8714" width="8.5703125" customWidth="1"/>
    <col min="8715" max="8715" width="8.28515625" customWidth="1"/>
    <col min="8716" max="8716" width="1.5703125" customWidth="1"/>
    <col min="8717" max="8717" width="12.85546875" customWidth="1"/>
    <col min="8718" max="8718" width="14.85546875" customWidth="1"/>
    <col min="8719" max="8719" width="13.7109375" customWidth="1"/>
    <col min="8720" max="8720" width="13" customWidth="1"/>
    <col min="8721" max="8721" width="14.7109375" customWidth="1"/>
    <col min="8722" max="8722" width="14.5703125" customWidth="1"/>
    <col min="8723" max="8723" width="8" bestFit="1" customWidth="1"/>
    <col min="8961" max="8961" width="10.7109375" customWidth="1"/>
    <col min="8962" max="8962" width="10.85546875" customWidth="1"/>
    <col min="8963" max="8963" width="7.5703125" customWidth="1"/>
    <col min="8964" max="8964" width="10.140625" customWidth="1"/>
    <col min="8965" max="8965" width="10.28515625" customWidth="1"/>
    <col min="8966" max="8966" width="10.42578125" customWidth="1"/>
    <col min="8967" max="8967" width="8.5703125" bestFit="1" customWidth="1"/>
    <col min="8968" max="8968" width="11.28515625" customWidth="1"/>
    <col min="8969" max="8969" width="15.42578125" customWidth="1"/>
    <col min="8970" max="8970" width="8.5703125" customWidth="1"/>
    <col min="8971" max="8971" width="8.28515625" customWidth="1"/>
    <col min="8972" max="8972" width="1.5703125" customWidth="1"/>
    <col min="8973" max="8973" width="12.85546875" customWidth="1"/>
    <col min="8974" max="8974" width="14.85546875" customWidth="1"/>
    <col min="8975" max="8975" width="13.7109375" customWidth="1"/>
    <col min="8976" max="8976" width="13" customWidth="1"/>
    <col min="8977" max="8977" width="14.7109375" customWidth="1"/>
    <col min="8978" max="8978" width="14.5703125" customWidth="1"/>
    <col min="8979" max="8979" width="8" bestFit="1" customWidth="1"/>
    <col min="9217" max="9217" width="10.7109375" customWidth="1"/>
    <col min="9218" max="9218" width="10.85546875" customWidth="1"/>
    <col min="9219" max="9219" width="7.5703125" customWidth="1"/>
    <col min="9220" max="9220" width="10.140625" customWidth="1"/>
    <col min="9221" max="9221" width="10.28515625" customWidth="1"/>
    <col min="9222" max="9222" width="10.42578125" customWidth="1"/>
    <col min="9223" max="9223" width="8.5703125" bestFit="1" customWidth="1"/>
    <col min="9224" max="9224" width="11.28515625" customWidth="1"/>
    <col min="9225" max="9225" width="15.42578125" customWidth="1"/>
    <col min="9226" max="9226" width="8.5703125" customWidth="1"/>
    <col min="9227" max="9227" width="8.28515625" customWidth="1"/>
    <col min="9228" max="9228" width="1.5703125" customWidth="1"/>
    <col min="9229" max="9229" width="12.85546875" customWidth="1"/>
    <col min="9230" max="9230" width="14.85546875" customWidth="1"/>
    <col min="9231" max="9231" width="13.7109375" customWidth="1"/>
    <col min="9232" max="9232" width="13" customWidth="1"/>
    <col min="9233" max="9233" width="14.7109375" customWidth="1"/>
    <col min="9234" max="9234" width="14.5703125" customWidth="1"/>
    <col min="9235" max="9235" width="8" bestFit="1" customWidth="1"/>
    <col min="9473" max="9473" width="10.7109375" customWidth="1"/>
    <col min="9474" max="9474" width="10.85546875" customWidth="1"/>
    <col min="9475" max="9475" width="7.5703125" customWidth="1"/>
    <col min="9476" max="9476" width="10.140625" customWidth="1"/>
    <col min="9477" max="9477" width="10.28515625" customWidth="1"/>
    <col min="9478" max="9478" width="10.42578125" customWidth="1"/>
    <col min="9479" max="9479" width="8.5703125" bestFit="1" customWidth="1"/>
    <col min="9480" max="9480" width="11.28515625" customWidth="1"/>
    <col min="9481" max="9481" width="15.42578125" customWidth="1"/>
    <col min="9482" max="9482" width="8.5703125" customWidth="1"/>
    <col min="9483" max="9483" width="8.28515625" customWidth="1"/>
    <col min="9484" max="9484" width="1.5703125" customWidth="1"/>
    <col min="9485" max="9485" width="12.85546875" customWidth="1"/>
    <col min="9486" max="9486" width="14.85546875" customWidth="1"/>
    <col min="9487" max="9487" width="13.7109375" customWidth="1"/>
    <col min="9488" max="9488" width="13" customWidth="1"/>
    <col min="9489" max="9489" width="14.7109375" customWidth="1"/>
    <col min="9490" max="9490" width="14.5703125" customWidth="1"/>
    <col min="9491" max="9491" width="8" bestFit="1" customWidth="1"/>
    <col min="9729" max="9729" width="10.7109375" customWidth="1"/>
    <col min="9730" max="9730" width="10.85546875" customWidth="1"/>
    <col min="9731" max="9731" width="7.5703125" customWidth="1"/>
    <col min="9732" max="9732" width="10.140625" customWidth="1"/>
    <col min="9733" max="9733" width="10.28515625" customWidth="1"/>
    <col min="9734" max="9734" width="10.42578125" customWidth="1"/>
    <col min="9735" max="9735" width="8.5703125" bestFit="1" customWidth="1"/>
    <col min="9736" max="9736" width="11.28515625" customWidth="1"/>
    <col min="9737" max="9737" width="15.42578125" customWidth="1"/>
    <col min="9738" max="9738" width="8.5703125" customWidth="1"/>
    <col min="9739" max="9739" width="8.28515625" customWidth="1"/>
    <col min="9740" max="9740" width="1.5703125" customWidth="1"/>
    <col min="9741" max="9741" width="12.85546875" customWidth="1"/>
    <col min="9742" max="9742" width="14.85546875" customWidth="1"/>
    <col min="9743" max="9743" width="13.7109375" customWidth="1"/>
    <col min="9744" max="9744" width="13" customWidth="1"/>
    <col min="9745" max="9745" width="14.7109375" customWidth="1"/>
    <col min="9746" max="9746" width="14.5703125" customWidth="1"/>
    <col min="9747" max="9747" width="8" bestFit="1" customWidth="1"/>
    <col min="9985" max="9985" width="10.7109375" customWidth="1"/>
    <col min="9986" max="9986" width="10.85546875" customWidth="1"/>
    <col min="9987" max="9987" width="7.5703125" customWidth="1"/>
    <col min="9988" max="9988" width="10.140625" customWidth="1"/>
    <col min="9989" max="9989" width="10.28515625" customWidth="1"/>
    <col min="9990" max="9990" width="10.42578125" customWidth="1"/>
    <col min="9991" max="9991" width="8.5703125" bestFit="1" customWidth="1"/>
    <col min="9992" max="9992" width="11.28515625" customWidth="1"/>
    <col min="9993" max="9993" width="15.42578125" customWidth="1"/>
    <col min="9994" max="9994" width="8.5703125" customWidth="1"/>
    <col min="9995" max="9995" width="8.28515625" customWidth="1"/>
    <col min="9996" max="9996" width="1.5703125" customWidth="1"/>
    <col min="9997" max="9997" width="12.85546875" customWidth="1"/>
    <col min="9998" max="9998" width="14.85546875" customWidth="1"/>
    <col min="9999" max="9999" width="13.7109375" customWidth="1"/>
    <col min="10000" max="10000" width="13" customWidth="1"/>
    <col min="10001" max="10001" width="14.7109375" customWidth="1"/>
    <col min="10002" max="10002" width="14.5703125" customWidth="1"/>
    <col min="10003" max="10003" width="8" bestFit="1" customWidth="1"/>
    <col min="10241" max="10241" width="10.7109375" customWidth="1"/>
    <col min="10242" max="10242" width="10.85546875" customWidth="1"/>
    <col min="10243" max="10243" width="7.5703125" customWidth="1"/>
    <col min="10244" max="10244" width="10.140625" customWidth="1"/>
    <col min="10245" max="10245" width="10.28515625" customWidth="1"/>
    <col min="10246" max="10246" width="10.42578125" customWidth="1"/>
    <col min="10247" max="10247" width="8.5703125" bestFit="1" customWidth="1"/>
    <col min="10248" max="10248" width="11.28515625" customWidth="1"/>
    <col min="10249" max="10249" width="15.42578125" customWidth="1"/>
    <col min="10250" max="10250" width="8.5703125" customWidth="1"/>
    <col min="10251" max="10251" width="8.28515625" customWidth="1"/>
    <col min="10252" max="10252" width="1.5703125" customWidth="1"/>
    <col min="10253" max="10253" width="12.85546875" customWidth="1"/>
    <col min="10254" max="10254" width="14.85546875" customWidth="1"/>
    <col min="10255" max="10255" width="13.7109375" customWidth="1"/>
    <col min="10256" max="10256" width="13" customWidth="1"/>
    <col min="10257" max="10257" width="14.7109375" customWidth="1"/>
    <col min="10258" max="10258" width="14.5703125" customWidth="1"/>
    <col min="10259" max="10259" width="8" bestFit="1" customWidth="1"/>
    <col min="10497" max="10497" width="10.7109375" customWidth="1"/>
    <col min="10498" max="10498" width="10.85546875" customWidth="1"/>
    <col min="10499" max="10499" width="7.5703125" customWidth="1"/>
    <col min="10500" max="10500" width="10.140625" customWidth="1"/>
    <col min="10501" max="10501" width="10.28515625" customWidth="1"/>
    <col min="10502" max="10502" width="10.42578125" customWidth="1"/>
    <col min="10503" max="10503" width="8.5703125" bestFit="1" customWidth="1"/>
    <col min="10504" max="10504" width="11.28515625" customWidth="1"/>
    <col min="10505" max="10505" width="15.42578125" customWidth="1"/>
    <col min="10506" max="10506" width="8.5703125" customWidth="1"/>
    <col min="10507" max="10507" width="8.28515625" customWidth="1"/>
    <col min="10508" max="10508" width="1.5703125" customWidth="1"/>
    <col min="10509" max="10509" width="12.85546875" customWidth="1"/>
    <col min="10510" max="10510" width="14.85546875" customWidth="1"/>
    <col min="10511" max="10511" width="13.7109375" customWidth="1"/>
    <col min="10512" max="10512" width="13" customWidth="1"/>
    <col min="10513" max="10513" width="14.7109375" customWidth="1"/>
    <col min="10514" max="10514" width="14.5703125" customWidth="1"/>
    <col min="10515" max="10515" width="8" bestFit="1" customWidth="1"/>
    <col min="10753" max="10753" width="10.7109375" customWidth="1"/>
    <col min="10754" max="10754" width="10.85546875" customWidth="1"/>
    <col min="10755" max="10755" width="7.5703125" customWidth="1"/>
    <col min="10756" max="10756" width="10.140625" customWidth="1"/>
    <col min="10757" max="10757" width="10.28515625" customWidth="1"/>
    <col min="10758" max="10758" width="10.42578125" customWidth="1"/>
    <col min="10759" max="10759" width="8.5703125" bestFit="1" customWidth="1"/>
    <col min="10760" max="10760" width="11.28515625" customWidth="1"/>
    <col min="10761" max="10761" width="15.42578125" customWidth="1"/>
    <col min="10762" max="10762" width="8.5703125" customWidth="1"/>
    <col min="10763" max="10763" width="8.28515625" customWidth="1"/>
    <col min="10764" max="10764" width="1.5703125" customWidth="1"/>
    <col min="10765" max="10765" width="12.85546875" customWidth="1"/>
    <col min="10766" max="10766" width="14.85546875" customWidth="1"/>
    <col min="10767" max="10767" width="13.7109375" customWidth="1"/>
    <col min="10768" max="10768" width="13" customWidth="1"/>
    <col min="10769" max="10769" width="14.7109375" customWidth="1"/>
    <col min="10770" max="10770" width="14.5703125" customWidth="1"/>
    <col min="10771" max="10771" width="8" bestFit="1" customWidth="1"/>
    <col min="11009" max="11009" width="10.7109375" customWidth="1"/>
    <col min="11010" max="11010" width="10.85546875" customWidth="1"/>
    <col min="11011" max="11011" width="7.5703125" customWidth="1"/>
    <col min="11012" max="11012" width="10.140625" customWidth="1"/>
    <col min="11013" max="11013" width="10.28515625" customWidth="1"/>
    <col min="11014" max="11014" width="10.42578125" customWidth="1"/>
    <col min="11015" max="11015" width="8.5703125" bestFit="1" customWidth="1"/>
    <col min="11016" max="11016" width="11.28515625" customWidth="1"/>
    <col min="11017" max="11017" width="15.42578125" customWidth="1"/>
    <col min="11018" max="11018" width="8.5703125" customWidth="1"/>
    <col min="11019" max="11019" width="8.28515625" customWidth="1"/>
    <col min="11020" max="11020" width="1.5703125" customWidth="1"/>
    <col min="11021" max="11021" width="12.85546875" customWidth="1"/>
    <col min="11022" max="11022" width="14.85546875" customWidth="1"/>
    <col min="11023" max="11023" width="13.7109375" customWidth="1"/>
    <col min="11024" max="11024" width="13" customWidth="1"/>
    <col min="11025" max="11025" width="14.7109375" customWidth="1"/>
    <col min="11026" max="11026" width="14.5703125" customWidth="1"/>
    <col min="11027" max="11027" width="8" bestFit="1" customWidth="1"/>
    <col min="11265" max="11265" width="10.7109375" customWidth="1"/>
    <col min="11266" max="11266" width="10.85546875" customWidth="1"/>
    <col min="11267" max="11267" width="7.5703125" customWidth="1"/>
    <col min="11268" max="11268" width="10.140625" customWidth="1"/>
    <col min="11269" max="11269" width="10.28515625" customWidth="1"/>
    <col min="11270" max="11270" width="10.42578125" customWidth="1"/>
    <col min="11271" max="11271" width="8.5703125" bestFit="1" customWidth="1"/>
    <col min="11272" max="11272" width="11.28515625" customWidth="1"/>
    <col min="11273" max="11273" width="15.42578125" customWidth="1"/>
    <col min="11274" max="11274" width="8.5703125" customWidth="1"/>
    <col min="11275" max="11275" width="8.28515625" customWidth="1"/>
    <col min="11276" max="11276" width="1.5703125" customWidth="1"/>
    <col min="11277" max="11277" width="12.85546875" customWidth="1"/>
    <col min="11278" max="11278" width="14.85546875" customWidth="1"/>
    <col min="11279" max="11279" width="13.7109375" customWidth="1"/>
    <col min="11280" max="11280" width="13" customWidth="1"/>
    <col min="11281" max="11281" width="14.7109375" customWidth="1"/>
    <col min="11282" max="11282" width="14.5703125" customWidth="1"/>
    <col min="11283" max="11283" width="8" bestFit="1" customWidth="1"/>
    <col min="11521" max="11521" width="10.7109375" customWidth="1"/>
    <col min="11522" max="11522" width="10.85546875" customWidth="1"/>
    <col min="11523" max="11523" width="7.5703125" customWidth="1"/>
    <col min="11524" max="11524" width="10.140625" customWidth="1"/>
    <col min="11525" max="11525" width="10.28515625" customWidth="1"/>
    <col min="11526" max="11526" width="10.42578125" customWidth="1"/>
    <col min="11527" max="11527" width="8.5703125" bestFit="1" customWidth="1"/>
    <col min="11528" max="11528" width="11.28515625" customWidth="1"/>
    <col min="11529" max="11529" width="15.42578125" customWidth="1"/>
    <col min="11530" max="11530" width="8.5703125" customWidth="1"/>
    <col min="11531" max="11531" width="8.28515625" customWidth="1"/>
    <col min="11532" max="11532" width="1.5703125" customWidth="1"/>
    <col min="11533" max="11533" width="12.85546875" customWidth="1"/>
    <col min="11534" max="11534" width="14.85546875" customWidth="1"/>
    <col min="11535" max="11535" width="13.7109375" customWidth="1"/>
    <col min="11536" max="11536" width="13" customWidth="1"/>
    <col min="11537" max="11537" width="14.7109375" customWidth="1"/>
    <col min="11538" max="11538" width="14.5703125" customWidth="1"/>
    <col min="11539" max="11539" width="8" bestFit="1" customWidth="1"/>
    <col min="11777" max="11777" width="10.7109375" customWidth="1"/>
    <col min="11778" max="11778" width="10.85546875" customWidth="1"/>
    <col min="11779" max="11779" width="7.5703125" customWidth="1"/>
    <col min="11780" max="11780" width="10.140625" customWidth="1"/>
    <col min="11781" max="11781" width="10.28515625" customWidth="1"/>
    <col min="11782" max="11782" width="10.42578125" customWidth="1"/>
    <col min="11783" max="11783" width="8.5703125" bestFit="1" customWidth="1"/>
    <col min="11784" max="11784" width="11.28515625" customWidth="1"/>
    <col min="11785" max="11785" width="15.42578125" customWidth="1"/>
    <col min="11786" max="11786" width="8.5703125" customWidth="1"/>
    <col min="11787" max="11787" width="8.28515625" customWidth="1"/>
    <col min="11788" max="11788" width="1.5703125" customWidth="1"/>
    <col min="11789" max="11789" width="12.85546875" customWidth="1"/>
    <col min="11790" max="11790" width="14.85546875" customWidth="1"/>
    <col min="11791" max="11791" width="13.7109375" customWidth="1"/>
    <col min="11792" max="11792" width="13" customWidth="1"/>
    <col min="11793" max="11793" width="14.7109375" customWidth="1"/>
    <col min="11794" max="11794" width="14.5703125" customWidth="1"/>
    <col min="11795" max="11795" width="8" bestFit="1" customWidth="1"/>
    <col min="12033" max="12033" width="10.7109375" customWidth="1"/>
    <col min="12034" max="12034" width="10.85546875" customWidth="1"/>
    <col min="12035" max="12035" width="7.5703125" customWidth="1"/>
    <col min="12036" max="12036" width="10.140625" customWidth="1"/>
    <col min="12037" max="12037" width="10.28515625" customWidth="1"/>
    <col min="12038" max="12038" width="10.42578125" customWidth="1"/>
    <col min="12039" max="12039" width="8.5703125" bestFit="1" customWidth="1"/>
    <col min="12040" max="12040" width="11.28515625" customWidth="1"/>
    <col min="12041" max="12041" width="15.42578125" customWidth="1"/>
    <col min="12042" max="12042" width="8.5703125" customWidth="1"/>
    <col min="12043" max="12043" width="8.28515625" customWidth="1"/>
    <col min="12044" max="12044" width="1.5703125" customWidth="1"/>
    <col min="12045" max="12045" width="12.85546875" customWidth="1"/>
    <col min="12046" max="12046" width="14.85546875" customWidth="1"/>
    <col min="12047" max="12047" width="13.7109375" customWidth="1"/>
    <col min="12048" max="12048" width="13" customWidth="1"/>
    <col min="12049" max="12049" width="14.7109375" customWidth="1"/>
    <col min="12050" max="12050" width="14.5703125" customWidth="1"/>
    <col min="12051" max="12051" width="8" bestFit="1" customWidth="1"/>
    <col min="12289" max="12289" width="10.7109375" customWidth="1"/>
    <col min="12290" max="12290" width="10.85546875" customWidth="1"/>
    <col min="12291" max="12291" width="7.5703125" customWidth="1"/>
    <col min="12292" max="12292" width="10.140625" customWidth="1"/>
    <col min="12293" max="12293" width="10.28515625" customWidth="1"/>
    <col min="12294" max="12294" width="10.42578125" customWidth="1"/>
    <col min="12295" max="12295" width="8.5703125" bestFit="1" customWidth="1"/>
    <col min="12296" max="12296" width="11.28515625" customWidth="1"/>
    <col min="12297" max="12297" width="15.42578125" customWidth="1"/>
    <col min="12298" max="12298" width="8.5703125" customWidth="1"/>
    <col min="12299" max="12299" width="8.28515625" customWidth="1"/>
    <col min="12300" max="12300" width="1.5703125" customWidth="1"/>
    <col min="12301" max="12301" width="12.85546875" customWidth="1"/>
    <col min="12302" max="12302" width="14.85546875" customWidth="1"/>
    <col min="12303" max="12303" width="13.7109375" customWidth="1"/>
    <col min="12304" max="12304" width="13" customWidth="1"/>
    <col min="12305" max="12305" width="14.7109375" customWidth="1"/>
    <col min="12306" max="12306" width="14.5703125" customWidth="1"/>
    <col min="12307" max="12307" width="8" bestFit="1" customWidth="1"/>
    <col min="12545" max="12545" width="10.7109375" customWidth="1"/>
    <col min="12546" max="12546" width="10.85546875" customWidth="1"/>
    <col min="12547" max="12547" width="7.5703125" customWidth="1"/>
    <col min="12548" max="12548" width="10.140625" customWidth="1"/>
    <col min="12549" max="12549" width="10.28515625" customWidth="1"/>
    <col min="12550" max="12550" width="10.42578125" customWidth="1"/>
    <col min="12551" max="12551" width="8.5703125" bestFit="1" customWidth="1"/>
    <col min="12552" max="12552" width="11.28515625" customWidth="1"/>
    <col min="12553" max="12553" width="15.42578125" customWidth="1"/>
    <col min="12554" max="12554" width="8.5703125" customWidth="1"/>
    <col min="12555" max="12555" width="8.28515625" customWidth="1"/>
    <col min="12556" max="12556" width="1.5703125" customWidth="1"/>
    <col min="12557" max="12557" width="12.85546875" customWidth="1"/>
    <col min="12558" max="12558" width="14.85546875" customWidth="1"/>
    <col min="12559" max="12559" width="13.7109375" customWidth="1"/>
    <col min="12560" max="12560" width="13" customWidth="1"/>
    <col min="12561" max="12561" width="14.7109375" customWidth="1"/>
    <col min="12562" max="12562" width="14.5703125" customWidth="1"/>
    <col min="12563" max="12563" width="8" bestFit="1" customWidth="1"/>
    <col min="12801" max="12801" width="10.7109375" customWidth="1"/>
    <col min="12802" max="12802" width="10.85546875" customWidth="1"/>
    <col min="12803" max="12803" width="7.5703125" customWidth="1"/>
    <col min="12804" max="12804" width="10.140625" customWidth="1"/>
    <col min="12805" max="12805" width="10.28515625" customWidth="1"/>
    <col min="12806" max="12806" width="10.42578125" customWidth="1"/>
    <col min="12807" max="12807" width="8.5703125" bestFit="1" customWidth="1"/>
    <col min="12808" max="12808" width="11.28515625" customWidth="1"/>
    <col min="12809" max="12809" width="15.42578125" customWidth="1"/>
    <col min="12810" max="12810" width="8.5703125" customWidth="1"/>
    <col min="12811" max="12811" width="8.28515625" customWidth="1"/>
    <col min="12812" max="12812" width="1.5703125" customWidth="1"/>
    <col min="12813" max="12813" width="12.85546875" customWidth="1"/>
    <col min="12814" max="12814" width="14.85546875" customWidth="1"/>
    <col min="12815" max="12815" width="13.7109375" customWidth="1"/>
    <col min="12816" max="12816" width="13" customWidth="1"/>
    <col min="12817" max="12817" width="14.7109375" customWidth="1"/>
    <col min="12818" max="12818" width="14.5703125" customWidth="1"/>
    <col min="12819" max="12819" width="8" bestFit="1" customWidth="1"/>
    <col min="13057" max="13057" width="10.7109375" customWidth="1"/>
    <col min="13058" max="13058" width="10.85546875" customWidth="1"/>
    <col min="13059" max="13059" width="7.5703125" customWidth="1"/>
    <col min="13060" max="13060" width="10.140625" customWidth="1"/>
    <col min="13061" max="13061" width="10.28515625" customWidth="1"/>
    <col min="13062" max="13062" width="10.42578125" customWidth="1"/>
    <col min="13063" max="13063" width="8.5703125" bestFit="1" customWidth="1"/>
    <col min="13064" max="13064" width="11.28515625" customWidth="1"/>
    <col min="13065" max="13065" width="15.42578125" customWidth="1"/>
    <col min="13066" max="13066" width="8.5703125" customWidth="1"/>
    <col min="13067" max="13067" width="8.28515625" customWidth="1"/>
    <col min="13068" max="13068" width="1.5703125" customWidth="1"/>
    <col min="13069" max="13069" width="12.85546875" customWidth="1"/>
    <col min="13070" max="13070" width="14.85546875" customWidth="1"/>
    <col min="13071" max="13071" width="13.7109375" customWidth="1"/>
    <col min="13072" max="13072" width="13" customWidth="1"/>
    <col min="13073" max="13073" width="14.7109375" customWidth="1"/>
    <col min="13074" max="13074" width="14.5703125" customWidth="1"/>
    <col min="13075" max="13075" width="8" bestFit="1" customWidth="1"/>
    <col min="13313" max="13313" width="10.7109375" customWidth="1"/>
    <col min="13314" max="13314" width="10.85546875" customWidth="1"/>
    <col min="13315" max="13315" width="7.5703125" customWidth="1"/>
    <col min="13316" max="13316" width="10.140625" customWidth="1"/>
    <col min="13317" max="13317" width="10.28515625" customWidth="1"/>
    <col min="13318" max="13318" width="10.42578125" customWidth="1"/>
    <col min="13319" max="13319" width="8.5703125" bestFit="1" customWidth="1"/>
    <col min="13320" max="13320" width="11.28515625" customWidth="1"/>
    <col min="13321" max="13321" width="15.42578125" customWidth="1"/>
    <col min="13322" max="13322" width="8.5703125" customWidth="1"/>
    <col min="13323" max="13323" width="8.28515625" customWidth="1"/>
    <col min="13324" max="13324" width="1.5703125" customWidth="1"/>
    <col min="13325" max="13325" width="12.85546875" customWidth="1"/>
    <col min="13326" max="13326" width="14.85546875" customWidth="1"/>
    <col min="13327" max="13327" width="13.7109375" customWidth="1"/>
    <col min="13328" max="13328" width="13" customWidth="1"/>
    <col min="13329" max="13329" width="14.7109375" customWidth="1"/>
    <col min="13330" max="13330" width="14.5703125" customWidth="1"/>
    <col min="13331" max="13331" width="8" bestFit="1" customWidth="1"/>
    <col min="13569" max="13569" width="10.7109375" customWidth="1"/>
    <col min="13570" max="13570" width="10.85546875" customWidth="1"/>
    <col min="13571" max="13571" width="7.5703125" customWidth="1"/>
    <col min="13572" max="13572" width="10.140625" customWidth="1"/>
    <col min="13573" max="13573" width="10.28515625" customWidth="1"/>
    <col min="13574" max="13574" width="10.42578125" customWidth="1"/>
    <col min="13575" max="13575" width="8.5703125" bestFit="1" customWidth="1"/>
    <col min="13576" max="13576" width="11.28515625" customWidth="1"/>
    <col min="13577" max="13577" width="15.42578125" customWidth="1"/>
    <col min="13578" max="13578" width="8.5703125" customWidth="1"/>
    <col min="13579" max="13579" width="8.28515625" customWidth="1"/>
    <col min="13580" max="13580" width="1.5703125" customWidth="1"/>
    <col min="13581" max="13581" width="12.85546875" customWidth="1"/>
    <col min="13582" max="13582" width="14.85546875" customWidth="1"/>
    <col min="13583" max="13583" width="13.7109375" customWidth="1"/>
    <col min="13584" max="13584" width="13" customWidth="1"/>
    <col min="13585" max="13585" width="14.7109375" customWidth="1"/>
    <col min="13586" max="13586" width="14.5703125" customWidth="1"/>
    <col min="13587" max="13587" width="8" bestFit="1" customWidth="1"/>
    <col min="13825" max="13825" width="10.7109375" customWidth="1"/>
    <col min="13826" max="13826" width="10.85546875" customWidth="1"/>
    <col min="13827" max="13827" width="7.5703125" customWidth="1"/>
    <col min="13828" max="13828" width="10.140625" customWidth="1"/>
    <col min="13829" max="13829" width="10.28515625" customWidth="1"/>
    <col min="13830" max="13830" width="10.42578125" customWidth="1"/>
    <col min="13831" max="13831" width="8.5703125" bestFit="1" customWidth="1"/>
    <col min="13832" max="13832" width="11.28515625" customWidth="1"/>
    <col min="13833" max="13833" width="15.42578125" customWidth="1"/>
    <col min="13834" max="13834" width="8.5703125" customWidth="1"/>
    <col min="13835" max="13835" width="8.28515625" customWidth="1"/>
    <col min="13836" max="13836" width="1.5703125" customWidth="1"/>
    <col min="13837" max="13837" width="12.85546875" customWidth="1"/>
    <col min="13838" max="13838" width="14.85546875" customWidth="1"/>
    <col min="13839" max="13839" width="13.7109375" customWidth="1"/>
    <col min="13840" max="13840" width="13" customWidth="1"/>
    <col min="13841" max="13841" width="14.7109375" customWidth="1"/>
    <col min="13842" max="13842" width="14.5703125" customWidth="1"/>
    <col min="13843" max="13843" width="8" bestFit="1" customWidth="1"/>
    <col min="14081" max="14081" width="10.7109375" customWidth="1"/>
    <col min="14082" max="14082" width="10.85546875" customWidth="1"/>
    <col min="14083" max="14083" width="7.5703125" customWidth="1"/>
    <col min="14084" max="14084" width="10.140625" customWidth="1"/>
    <col min="14085" max="14085" width="10.28515625" customWidth="1"/>
    <col min="14086" max="14086" width="10.42578125" customWidth="1"/>
    <col min="14087" max="14087" width="8.5703125" bestFit="1" customWidth="1"/>
    <col min="14088" max="14088" width="11.28515625" customWidth="1"/>
    <col min="14089" max="14089" width="15.42578125" customWidth="1"/>
    <col min="14090" max="14090" width="8.5703125" customWidth="1"/>
    <col min="14091" max="14091" width="8.28515625" customWidth="1"/>
    <col min="14092" max="14092" width="1.5703125" customWidth="1"/>
    <col min="14093" max="14093" width="12.85546875" customWidth="1"/>
    <col min="14094" max="14094" width="14.85546875" customWidth="1"/>
    <col min="14095" max="14095" width="13.7109375" customWidth="1"/>
    <col min="14096" max="14096" width="13" customWidth="1"/>
    <col min="14097" max="14097" width="14.7109375" customWidth="1"/>
    <col min="14098" max="14098" width="14.5703125" customWidth="1"/>
    <col min="14099" max="14099" width="8" bestFit="1" customWidth="1"/>
    <col min="14337" max="14337" width="10.7109375" customWidth="1"/>
    <col min="14338" max="14338" width="10.85546875" customWidth="1"/>
    <col min="14339" max="14339" width="7.5703125" customWidth="1"/>
    <col min="14340" max="14340" width="10.140625" customWidth="1"/>
    <col min="14341" max="14341" width="10.28515625" customWidth="1"/>
    <col min="14342" max="14342" width="10.42578125" customWidth="1"/>
    <col min="14343" max="14343" width="8.5703125" bestFit="1" customWidth="1"/>
    <col min="14344" max="14344" width="11.28515625" customWidth="1"/>
    <col min="14345" max="14345" width="15.42578125" customWidth="1"/>
    <col min="14346" max="14346" width="8.5703125" customWidth="1"/>
    <col min="14347" max="14347" width="8.28515625" customWidth="1"/>
    <col min="14348" max="14348" width="1.5703125" customWidth="1"/>
    <col min="14349" max="14349" width="12.85546875" customWidth="1"/>
    <col min="14350" max="14350" width="14.85546875" customWidth="1"/>
    <col min="14351" max="14351" width="13.7109375" customWidth="1"/>
    <col min="14352" max="14352" width="13" customWidth="1"/>
    <col min="14353" max="14353" width="14.7109375" customWidth="1"/>
    <col min="14354" max="14354" width="14.5703125" customWidth="1"/>
    <col min="14355" max="14355" width="8" bestFit="1" customWidth="1"/>
    <col min="14593" max="14593" width="10.7109375" customWidth="1"/>
    <col min="14594" max="14594" width="10.85546875" customWidth="1"/>
    <col min="14595" max="14595" width="7.5703125" customWidth="1"/>
    <col min="14596" max="14596" width="10.140625" customWidth="1"/>
    <col min="14597" max="14597" width="10.28515625" customWidth="1"/>
    <col min="14598" max="14598" width="10.42578125" customWidth="1"/>
    <col min="14599" max="14599" width="8.5703125" bestFit="1" customWidth="1"/>
    <col min="14600" max="14600" width="11.28515625" customWidth="1"/>
    <col min="14601" max="14601" width="15.42578125" customWidth="1"/>
    <col min="14602" max="14602" width="8.5703125" customWidth="1"/>
    <col min="14603" max="14603" width="8.28515625" customWidth="1"/>
    <col min="14604" max="14604" width="1.5703125" customWidth="1"/>
    <col min="14605" max="14605" width="12.85546875" customWidth="1"/>
    <col min="14606" max="14606" width="14.85546875" customWidth="1"/>
    <col min="14607" max="14607" width="13.7109375" customWidth="1"/>
    <col min="14608" max="14608" width="13" customWidth="1"/>
    <col min="14609" max="14609" width="14.7109375" customWidth="1"/>
    <col min="14610" max="14610" width="14.5703125" customWidth="1"/>
    <col min="14611" max="14611" width="8" bestFit="1" customWidth="1"/>
    <col min="14849" max="14849" width="10.7109375" customWidth="1"/>
    <col min="14850" max="14850" width="10.85546875" customWidth="1"/>
    <col min="14851" max="14851" width="7.5703125" customWidth="1"/>
    <col min="14852" max="14852" width="10.140625" customWidth="1"/>
    <col min="14853" max="14853" width="10.28515625" customWidth="1"/>
    <col min="14854" max="14854" width="10.42578125" customWidth="1"/>
    <col min="14855" max="14855" width="8.5703125" bestFit="1" customWidth="1"/>
    <col min="14856" max="14856" width="11.28515625" customWidth="1"/>
    <col min="14857" max="14857" width="15.42578125" customWidth="1"/>
    <col min="14858" max="14858" width="8.5703125" customWidth="1"/>
    <col min="14859" max="14859" width="8.28515625" customWidth="1"/>
    <col min="14860" max="14860" width="1.5703125" customWidth="1"/>
    <col min="14861" max="14861" width="12.85546875" customWidth="1"/>
    <col min="14862" max="14862" width="14.85546875" customWidth="1"/>
    <col min="14863" max="14863" width="13.7109375" customWidth="1"/>
    <col min="14864" max="14864" width="13" customWidth="1"/>
    <col min="14865" max="14865" width="14.7109375" customWidth="1"/>
    <col min="14866" max="14866" width="14.5703125" customWidth="1"/>
    <col min="14867" max="14867" width="8" bestFit="1" customWidth="1"/>
    <col min="15105" max="15105" width="10.7109375" customWidth="1"/>
    <col min="15106" max="15106" width="10.85546875" customWidth="1"/>
    <col min="15107" max="15107" width="7.5703125" customWidth="1"/>
    <col min="15108" max="15108" width="10.140625" customWidth="1"/>
    <col min="15109" max="15109" width="10.28515625" customWidth="1"/>
    <col min="15110" max="15110" width="10.42578125" customWidth="1"/>
    <col min="15111" max="15111" width="8.5703125" bestFit="1" customWidth="1"/>
    <col min="15112" max="15112" width="11.28515625" customWidth="1"/>
    <col min="15113" max="15113" width="15.42578125" customWidth="1"/>
    <col min="15114" max="15114" width="8.5703125" customWidth="1"/>
    <col min="15115" max="15115" width="8.28515625" customWidth="1"/>
    <col min="15116" max="15116" width="1.5703125" customWidth="1"/>
    <col min="15117" max="15117" width="12.85546875" customWidth="1"/>
    <col min="15118" max="15118" width="14.85546875" customWidth="1"/>
    <col min="15119" max="15119" width="13.7109375" customWidth="1"/>
    <col min="15120" max="15120" width="13" customWidth="1"/>
    <col min="15121" max="15121" width="14.7109375" customWidth="1"/>
    <col min="15122" max="15122" width="14.5703125" customWidth="1"/>
    <col min="15123" max="15123" width="8" bestFit="1" customWidth="1"/>
    <col min="15361" max="15361" width="10.7109375" customWidth="1"/>
    <col min="15362" max="15362" width="10.85546875" customWidth="1"/>
    <col min="15363" max="15363" width="7.5703125" customWidth="1"/>
    <col min="15364" max="15364" width="10.140625" customWidth="1"/>
    <col min="15365" max="15365" width="10.28515625" customWidth="1"/>
    <col min="15366" max="15366" width="10.42578125" customWidth="1"/>
    <col min="15367" max="15367" width="8.5703125" bestFit="1" customWidth="1"/>
    <col min="15368" max="15368" width="11.28515625" customWidth="1"/>
    <col min="15369" max="15369" width="15.42578125" customWidth="1"/>
    <col min="15370" max="15370" width="8.5703125" customWidth="1"/>
    <col min="15371" max="15371" width="8.28515625" customWidth="1"/>
    <col min="15372" max="15372" width="1.5703125" customWidth="1"/>
    <col min="15373" max="15373" width="12.85546875" customWidth="1"/>
    <col min="15374" max="15374" width="14.85546875" customWidth="1"/>
    <col min="15375" max="15375" width="13.7109375" customWidth="1"/>
    <col min="15376" max="15376" width="13" customWidth="1"/>
    <col min="15377" max="15377" width="14.7109375" customWidth="1"/>
    <col min="15378" max="15378" width="14.5703125" customWidth="1"/>
    <col min="15379" max="15379" width="8" bestFit="1" customWidth="1"/>
    <col min="15617" max="15617" width="10.7109375" customWidth="1"/>
    <col min="15618" max="15618" width="10.85546875" customWidth="1"/>
    <col min="15619" max="15619" width="7.5703125" customWidth="1"/>
    <col min="15620" max="15620" width="10.140625" customWidth="1"/>
    <col min="15621" max="15621" width="10.28515625" customWidth="1"/>
    <col min="15622" max="15622" width="10.42578125" customWidth="1"/>
    <col min="15623" max="15623" width="8.5703125" bestFit="1" customWidth="1"/>
    <col min="15624" max="15624" width="11.28515625" customWidth="1"/>
    <col min="15625" max="15625" width="15.42578125" customWidth="1"/>
    <col min="15626" max="15626" width="8.5703125" customWidth="1"/>
    <col min="15627" max="15627" width="8.28515625" customWidth="1"/>
    <col min="15628" max="15628" width="1.5703125" customWidth="1"/>
    <col min="15629" max="15629" width="12.85546875" customWidth="1"/>
    <col min="15630" max="15630" width="14.85546875" customWidth="1"/>
    <col min="15631" max="15631" width="13.7109375" customWidth="1"/>
    <col min="15632" max="15632" width="13" customWidth="1"/>
    <col min="15633" max="15633" width="14.7109375" customWidth="1"/>
    <col min="15634" max="15634" width="14.5703125" customWidth="1"/>
    <col min="15635" max="15635" width="8" bestFit="1" customWidth="1"/>
    <col min="15873" max="15873" width="10.7109375" customWidth="1"/>
    <col min="15874" max="15874" width="10.85546875" customWidth="1"/>
    <col min="15875" max="15875" width="7.5703125" customWidth="1"/>
    <col min="15876" max="15876" width="10.140625" customWidth="1"/>
    <col min="15877" max="15877" width="10.28515625" customWidth="1"/>
    <col min="15878" max="15878" width="10.42578125" customWidth="1"/>
    <col min="15879" max="15879" width="8.5703125" bestFit="1" customWidth="1"/>
    <col min="15880" max="15880" width="11.28515625" customWidth="1"/>
    <col min="15881" max="15881" width="15.42578125" customWidth="1"/>
    <col min="15882" max="15882" width="8.5703125" customWidth="1"/>
    <col min="15883" max="15883" width="8.28515625" customWidth="1"/>
    <col min="15884" max="15884" width="1.5703125" customWidth="1"/>
    <col min="15885" max="15885" width="12.85546875" customWidth="1"/>
    <col min="15886" max="15886" width="14.85546875" customWidth="1"/>
    <col min="15887" max="15887" width="13.7109375" customWidth="1"/>
    <col min="15888" max="15888" width="13" customWidth="1"/>
    <col min="15889" max="15889" width="14.7109375" customWidth="1"/>
    <col min="15890" max="15890" width="14.5703125" customWidth="1"/>
    <col min="15891" max="15891" width="8" bestFit="1" customWidth="1"/>
    <col min="16129" max="16129" width="10.7109375" customWidth="1"/>
    <col min="16130" max="16130" width="10.85546875" customWidth="1"/>
    <col min="16131" max="16131" width="7.5703125" customWidth="1"/>
    <col min="16132" max="16132" width="10.140625" customWidth="1"/>
    <col min="16133" max="16133" width="10.28515625" customWidth="1"/>
    <col min="16134" max="16134" width="10.42578125" customWidth="1"/>
    <col min="16135" max="16135" width="8.5703125" bestFit="1" customWidth="1"/>
    <col min="16136" max="16136" width="11.28515625" customWidth="1"/>
    <col min="16137" max="16137" width="15.42578125" customWidth="1"/>
    <col min="16138" max="16138" width="8.5703125" customWidth="1"/>
    <col min="16139" max="16139" width="8.28515625" customWidth="1"/>
    <col min="16140" max="16140" width="1.5703125" customWidth="1"/>
    <col min="16141" max="16141" width="12.85546875" customWidth="1"/>
    <col min="16142" max="16142" width="14.85546875" customWidth="1"/>
    <col min="16143" max="16143" width="13.7109375" customWidth="1"/>
    <col min="16144" max="16144" width="13" customWidth="1"/>
    <col min="16145" max="16145" width="14.7109375" customWidth="1"/>
    <col min="16146" max="16146" width="14.5703125" customWidth="1"/>
    <col min="16147" max="16147" width="8" bestFit="1" customWidth="1"/>
  </cols>
  <sheetData>
    <row r="1" spans="1:19" x14ac:dyDescent="0.25">
      <c r="H1" s="1" t="s">
        <v>0</v>
      </c>
      <c r="K1" s="2" t="s">
        <v>1</v>
      </c>
      <c r="L1" s="3"/>
      <c r="M1" s="3"/>
      <c r="N1" s="3"/>
      <c r="O1" s="3"/>
      <c r="P1" s="3"/>
      <c r="Q1" s="3"/>
      <c r="R1" s="3"/>
      <c r="S1" s="4"/>
    </row>
    <row r="2" spans="1:19" x14ac:dyDescent="0.25">
      <c r="H2" s="5" t="s">
        <v>2</v>
      </c>
      <c r="I2" s="6"/>
      <c r="L2" s="7"/>
      <c r="M2" s="8"/>
      <c r="N2" s="8"/>
      <c r="O2" s="8"/>
      <c r="P2" s="8"/>
      <c r="Q2" s="8"/>
      <c r="R2" s="8"/>
      <c r="S2" s="8"/>
    </row>
    <row r="3" spans="1:19" ht="45.75" x14ac:dyDescent="0.25">
      <c r="H3" s="9"/>
      <c r="I3" s="10"/>
      <c r="L3" s="8"/>
      <c r="M3" s="11" t="s">
        <v>3</v>
      </c>
      <c r="N3" s="11" t="s">
        <v>4</v>
      </c>
      <c r="O3" s="11" t="s">
        <v>5</v>
      </c>
      <c r="P3" s="11" t="s">
        <v>6</v>
      </c>
      <c r="Q3" s="11" t="s">
        <v>7</v>
      </c>
      <c r="R3" s="11" t="s">
        <v>8</v>
      </c>
      <c r="S3" s="12" t="s">
        <v>9</v>
      </c>
    </row>
    <row r="4" spans="1:19" x14ac:dyDescent="0.25">
      <c r="A4" s="1"/>
      <c r="B4" s="1"/>
      <c r="C4" s="1"/>
      <c r="D4" s="1"/>
      <c r="E4" s="1"/>
      <c r="F4" s="1"/>
      <c r="G4" s="1"/>
      <c r="I4" s="1"/>
      <c r="J4" s="1" t="s">
        <v>10</v>
      </c>
      <c r="K4" s="1"/>
      <c r="L4" s="1"/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</row>
    <row r="5" spans="1:19" ht="16.5" customHeight="1" x14ac:dyDescent="0.25">
      <c r="A5" s="1"/>
      <c r="B5" s="1"/>
      <c r="C5" s="1"/>
      <c r="D5" s="1"/>
      <c r="E5" s="1"/>
      <c r="F5" s="1"/>
      <c r="G5" s="1"/>
      <c r="J5" s="1" t="str">
        <f>H2</f>
        <v xml:space="preserve">May, 2013                                    </v>
      </c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4"/>
      <c r="B6" s="14"/>
      <c r="C6" s="14"/>
      <c r="D6" s="14"/>
      <c r="E6" s="14"/>
      <c r="F6" s="14"/>
      <c r="G6" s="14"/>
      <c r="H6" s="14"/>
      <c r="I6" s="14"/>
      <c r="J6" s="1" t="s">
        <v>18</v>
      </c>
      <c r="K6" s="1">
        <v>130500</v>
      </c>
      <c r="L6" s="8"/>
      <c r="M6" s="15">
        <v>1800</v>
      </c>
      <c r="N6" s="15">
        <v>3874</v>
      </c>
      <c r="O6" s="15">
        <v>9169</v>
      </c>
      <c r="P6" s="15">
        <v>7596</v>
      </c>
      <c r="Q6" s="15">
        <v>1782</v>
      </c>
      <c r="R6" s="15">
        <v>18379</v>
      </c>
      <c r="S6" s="16">
        <f>SUM(M6:R6)</f>
        <v>42600</v>
      </c>
    </row>
    <row r="7" spans="1:19" x14ac:dyDescent="0.25">
      <c r="A7" s="17" t="s">
        <v>19</v>
      </c>
      <c r="B7" s="18"/>
      <c r="C7" s="18"/>
      <c r="D7" s="18"/>
      <c r="E7" s="18"/>
      <c r="F7" s="18"/>
      <c r="G7" s="18"/>
      <c r="H7" s="18"/>
      <c r="I7" s="19"/>
      <c r="J7" s="1" t="s">
        <v>20</v>
      </c>
      <c r="K7" s="1">
        <v>121500</v>
      </c>
      <c r="L7" s="8"/>
      <c r="M7" s="15">
        <v>1330</v>
      </c>
      <c r="N7" s="15">
        <v>3355</v>
      </c>
      <c r="O7" s="15">
        <v>6621</v>
      </c>
      <c r="P7" s="15">
        <v>5271</v>
      </c>
      <c r="Q7" s="15">
        <v>1589</v>
      </c>
      <c r="R7" s="15">
        <v>10818</v>
      </c>
      <c r="S7" s="16">
        <f>SUM(M7:R7)</f>
        <v>28984</v>
      </c>
    </row>
    <row r="8" spans="1:19" x14ac:dyDescent="0.25">
      <c r="A8" s="20" t="s">
        <v>21</v>
      </c>
      <c r="B8" s="21"/>
      <c r="C8" s="21"/>
      <c r="D8" s="21"/>
      <c r="E8" s="21"/>
      <c r="F8" s="21"/>
      <c r="G8" s="21"/>
      <c r="H8" s="21"/>
      <c r="I8" s="22"/>
      <c r="J8" s="1" t="s">
        <v>22</v>
      </c>
      <c r="K8" s="1">
        <v>114900</v>
      </c>
      <c r="L8" s="8"/>
      <c r="M8" s="15">
        <v>317</v>
      </c>
      <c r="N8" s="15">
        <v>644</v>
      </c>
      <c r="O8" s="15">
        <v>1874</v>
      </c>
      <c r="P8" s="15">
        <v>854</v>
      </c>
      <c r="Q8" s="15">
        <v>344</v>
      </c>
      <c r="R8" s="15">
        <v>2565</v>
      </c>
      <c r="S8" s="16">
        <f>SUM(M8:R8)</f>
        <v>6598</v>
      </c>
    </row>
    <row r="9" spans="1:19" x14ac:dyDescent="0.25">
      <c r="A9" s="14"/>
      <c r="B9" s="14"/>
      <c r="C9" s="14"/>
      <c r="D9" s="14"/>
      <c r="E9" s="14"/>
      <c r="F9" s="14"/>
      <c r="G9" s="14"/>
      <c r="H9" s="14"/>
      <c r="I9" s="14"/>
      <c r="J9" s="1" t="s">
        <v>23</v>
      </c>
      <c r="K9" s="1"/>
      <c r="L9" s="8"/>
      <c r="M9" s="16"/>
      <c r="N9" s="16"/>
      <c r="O9" s="16"/>
      <c r="P9" s="16"/>
      <c r="Q9" s="16"/>
      <c r="R9" s="16"/>
      <c r="S9" s="16"/>
    </row>
    <row r="10" spans="1:19" x14ac:dyDescent="0.25">
      <c r="A10" s="23" t="s">
        <v>24</v>
      </c>
      <c r="B10" s="23"/>
      <c r="C10" s="23"/>
      <c r="D10" s="23"/>
      <c r="E10" s="23"/>
      <c r="F10" s="23"/>
      <c r="G10" s="23"/>
      <c r="H10" s="23"/>
      <c r="I10" s="23"/>
      <c r="J10" s="1" t="s">
        <v>25</v>
      </c>
      <c r="K10" s="1">
        <v>134500</v>
      </c>
      <c r="L10" s="8"/>
      <c r="M10" s="15">
        <v>270</v>
      </c>
      <c r="N10" s="15">
        <v>399</v>
      </c>
      <c r="O10" s="15">
        <v>511</v>
      </c>
      <c r="P10" s="15">
        <v>377</v>
      </c>
      <c r="Q10" s="15">
        <v>73</v>
      </c>
      <c r="R10" s="15">
        <v>1261</v>
      </c>
      <c r="S10" s="16">
        <f>SUM(M10:R10)</f>
        <v>2891</v>
      </c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 t="s">
        <v>26</v>
      </c>
      <c r="K11" s="1">
        <v>117100</v>
      </c>
      <c r="L11" s="8"/>
      <c r="M11" s="15">
        <v>1914</v>
      </c>
      <c r="N11" s="15">
        <v>2612</v>
      </c>
      <c r="O11" s="15">
        <v>6365</v>
      </c>
      <c r="P11" s="15">
        <v>6061</v>
      </c>
      <c r="Q11" s="15">
        <v>1422</v>
      </c>
      <c r="R11" s="15">
        <v>11441</v>
      </c>
      <c r="S11" s="16">
        <f>SUM(M11:R11)</f>
        <v>29815</v>
      </c>
    </row>
    <row r="12" spans="1:19" x14ac:dyDescent="0.25">
      <c r="A12" s="24" t="s">
        <v>27</v>
      </c>
      <c r="B12" s="23"/>
      <c r="C12" s="23"/>
      <c r="D12" s="23"/>
      <c r="E12" s="23"/>
      <c r="F12" s="23"/>
      <c r="G12" s="23"/>
      <c r="H12" s="23"/>
      <c r="I12" s="23"/>
      <c r="J12" s="1" t="s">
        <v>28</v>
      </c>
      <c r="K12" s="1">
        <v>137700</v>
      </c>
      <c r="L12" s="8"/>
      <c r="M12" s="15">
        <v>299</v>
      </c>
      <c r="N12" s="15">
        <v>299</v>
      </c>
      <c r="O12" s="15">
        <v>1227</v>
      </c>
      <c r="P12" s="15">
        <v>557</v>
      </c>
      <c r="Q12" s="15">
        <v>226</v>
      </c>
      <c r="R12" s="15">
        <v>1475</v>
      </c>
      <c r="S12" s="16">
        <f>SUM(M12:R12)</f>
        <v>4083</v>
      </c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 t="s">
        <v>29</v>
      </c>
      <c r="K13" s="1">
        <v>139400</v>
      </c>
      <c r="L13" s="8"/>
      <c r="M13" s="15">
        <v>3817</v>
      </c>
      <c r="N13" s="15">
        <v>2973</v>
      </c>
      <c r="O13" s="15">
        <v>11766</v>
      </c>
      <c r="P13" s="15">
        <v>9411</v>
      </c>
      <c r="Q13" s="15">
        <v>1331</v>
      </c>
      <c r="R13" s="15">
        <v>19980</v>
      </c>
      <c r="S13" s="16">
        <f>SUM(M13:R13)</f>
        <v>49278</v>
      </c>
    </row>
    <row r="14" spans="1:19" x14ac:dyDescent="0.25">
      <c r="A14" s="1"/>
      <c r="B14" s="1"/>
      <c r="C14" s="1"/>
      <c r="D14" s="1"/>
      <c r="E14" s="1"/>
      <c r="F14" s="13" t="s">
        <v>30</v>
      </c>
      <c r="G14" s="1"/>
      <c r="H14" s="1"/>
      <c r="I14" s="1"/>
      <c r="J14" s="1"/>
      <c r="K14" s="1"/>
      <c r="L14" s="8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3" t="s">
        <v>31</v>
      </c>
      <c r="G15" s="23" t="s">
        <v>32</v>
      </c>
      <c r="H15" s="23"/>
      <c r="I15" s="1"/>
      <c r="J15" s="1" t="s">
        <v>17</v>
      </c>
      <c r="K15" s="1"/>
      <c r="L15" s="8"/>
      <c r="M15" s="16">
        <f t="shared" ref="M15:S15" si="0">SUM(M6:M13)</f>
        <v>9747</v>
      </c>
      <c r="N15" s="16">
        <f t="shared" si="0"/>
        <v>14156</v>
      </c>
      <c r="O15" s="16">
        <f t="shared" si="0"/>
        <v>37533</v>
      </c>
      <c r="P15" s="16">
        <f t="shared" si="0"/>
        <v>30127</v>
      </c>
      <c r="Q15" s="16">
        <f t="shared" si="0"/>
        <v>6767</v>
      </c>
      <c r="R15" s="16">
        <f t="shared" si="0"/>
        <v>65919</v>
      </c>
      <c r="S15" s="16">
        <f t="shared" si="0"/>
        <v>164249</v>
      </c>
    </row>
    <row r="16" spans="1:19" x14ac:dyDescent="0.25">
      <c r="A16" s="1"/>
      <c r="B16" s="1"/>
      <c r="C16" s="1"/>
      <c r="D16" s="1"/>
      <c r="E16" s="1"/>
      <c r="F16" s="13" t="s">
        <v>33</v>
      </c>
      <c r="G16" s="23" t="s">
        <v>34</v>
      </c>
      <c r="H16" s="23"/>
      <c r="I16" s="1"/>
      <c r="J16" s="1"/>
      <c r="K16" s="1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1"/>
      <c r="B17" s="1"/>
      <c r="C17" s="1"/>
      <c r="D17" s="1"/>
      <c r="E17" s="1"/>
      <c r="F17" s="25" t="s">
        <v>35</v>
      </c>
      <c r="G17" s="25" t="s">
        <v>35</v>
      </c>
      <c r="H17" s="26" t="s">
        <v>36</v>
      </c>
      <c r="I17" s="1"/>
      <c r="J17" s="1" t="s">
        <v>37</v>
      </c>
      <c r="K17" s="1">
        <v>103000</v>
      </c>
      <c r="L17" s="8"/>
      <c r="M17" s="15">
        <v>1403</v>
      </c>
      <c r="N17" s="15">
        <v>4832</v>
      </c>
      <c r="O17" s="15">
        <v>3019</v>
      </c>
      <c r="P17" s="15">
        <v>5007</v>
      </c>
      <c r="Q17" s="15">
        <v>2941</v>
      </c>
      <c r="R17" s="15">
        <v>3628</v>
      </c>
      <c r="S17" s="16">
        <f>SUM(M17:R17)</f>
        <v>20830</v>
      </c>
    </row>
    <row r="18" spans="1:19" x14ac:dyDescent="0.25">
      <c r="A18" s="1"/>
      <c r="B18" s="1"/>
      <c r="C18" s="1"/>
      <c r="D18" s="1"/>
      <c r="E18" s="1"/>
      <c r="F18" s="27">
        <v>2013</v>
      </c>
      <c r="G18" s="28">
        <f>F18-1</f>
        <v>2012</v>
      </c>
      <c r="H18" s="28">
        <f>F18</f>
        <v>2013</v>
      </c>
      <c r="I18" s="1"/>
      <c r="J18" s="1"/>
      <c r="K18" s="1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29" t="s">
        <v>38</v>
      </c>
      <c r="B19" s="30"/>
      <c r="C19" s="30"/>
      <c r="D19" s="30"/>
      <c r="E19" s="31"/>
      <c r="F19" s="32">
        <f>S15</f>
        <v>164249</v>
      </c>
      <c r="G19" s="33">
        <f>(F19-'[2]Master Data'!G4)/'[2]Master Data'!G4</f>
        <v>1.0464601225484165E-2</v>
      </c>
      <c r="H19" s="33">
        <f>(F19-'[2]Master Data'!F18)/'[2]Master Data'!F18</f>
        <v>2.8942146237215692E-3</v>
      </c>
      <c r="I19" s="1"/>
      <c r="J19" s="1"/>
      <c r="K19" s="1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34" t="s">
        <v>39</v>
      </c>
      <c r="B20" s="35"/>
      <c r="C20" s="35"/>
      <c r="D20" s="35"/>
      <c r="E20" s="36"/>
      <c r="F20" s="37">
        <f>M15</f>
        <v>9747</v>
      </c>
      <c r="G20" s="33">
        <f>(F20-'[2]Master Data'!G5)/'[2]Master Data'!G5</f>
        <v>1.6689266715343695E-2</v>
      </c>
      <c r="H20" s="33">
        <f>(F20-'[2]Master Data'!F19)/'[2]Master Data'!F19</f>
        <v>3.0788177339901478E-4</v>
      </c>
      <c r="I20" s="1"/>
      <c r="J20" s="1"/>
      <c r="K20" s="1"/>
      <c r="L20" s="8"/>
      <c r="M20" s="38" t="str">
        <f t="shared" ref="M20:O21" si="1">F17</f>
        <v>May</v>
      </c>
      <c r="N20" s="38" t="str">
        <f t="shared" si="1"/>
        <v>May</v>
      </c>
      <c r="O20" s="38" t="str">
        <f t="shared" si="1"/>
        <v>April</v>
      </c>
      <c r="P20" s="39"/>
      <c r="Q20" s="40" t="s">
        <v>40</v>
      </c>
      <c r="R20" s="40"/>
      <c r="S20" s="8"/>
    </row>
    <row r="21" spans="1:19" x14ac:dyDescent="0.25">
      <c r="A21" s="34" t="s">
        <v>41</v>
      </c>
      <c r="B21" s="35"/>
      <c r="C21" s="35"/>
      <c r="D21" s="35"/>
      <c r="E21" s="36"/>
      <c r="F21" s="37">
        <f>N15</f>
        <v>14156</v>
      </c>
      <c r="G21" s="33">
        <f>(F21-'[2]Master Data'!G6)/'[2]Master Data'!G6</f>
        <v>2.5054308472121652E-2</v>
      </c>
      <c r="H21" s="33">
        <f>(F21-'[2]Master Data'!F20)/'[2]Master Data'!F20</f>
        <v>3.8292440788540633E-3</v>
      </c>
      <c r="I21" s="1"/>
      <c r="J21" s="1"/>
      <c r="K21" s="1"/>
      <c r="L21" s="8"/>
      <c r="M21" s="38">
        <f t="shared" si="1"/>
        <v>2013</v>
      </c>
      <c r="N21" s="38">
        <f t="shared" si="1"/>
        <v>2012</v>
      </c>
      <c r="O21" s="38">
        <f t="shared" si="1"/>
        <v>2013</v>
      </c>
      <c r="P21" s="39"/>
      <c r="Q21" s="38" t="s">
        <v>42</v>
      </c>
      <c r="R21" s="38" t="s">
        <v>43</v>
      </c>
      <c r="S21" s="8"/>
    </row>
    <row r="22" spans="1:19" x14ac:dyDescent="0.25">
      <c r="A22" s="34" t="s">
        <v>44</v>
      </c>
      <c r="B22" s="35"/>
      <c r="C22" s="35"/>
      <c r="D22" s="35"/>
      <c r="E22" s="36"/>
      <c r="F22" s="37">
        <f>O15</f>
        <v>37533</v>
      </c>
      <c r="G22" s="33">
        <f>(F22-'[2]Master Data'!G7)/'[2]Master Data'!G7</f>
        <v>6.2736266387838817E-3</v>
      </c>
      <c r="H22" s="33">
        <f>(F22-'[2]Master Data'!F21)/'[2]Master Data'!F21</f>
        <v>6.8675054323041017E-3</v>
      </c>
      <c r="I22" s="1"/>
      <c r="J22" s="1"/>
      <c r="K22" s="1"/>
      <c r="L22" s="8"/>
      <c r="M22" s="12"/>
      <c r="N22" s="12"/>
      <c r="O22" s="12"/>
      <c r="P22" s="12"/>
      <c r="Q22" s="12"/>
      <c r="R22" s="12"/>
      <c r="S22" s="8"/>
    </row>
    <row r="23" spans="1:19" x14ac:dyDescent="0.25">
      <c r="A23" s="34" t="s">
        <v>45</v>
      </c>
      <c r="B23" s="35"/>
      <c r="C23" s="35"/>
      <c r="D23" s="35"/>
      <c r="E23" s="36"/>
      <c r="F23" s="37">
        <f>P15</f>
        <v>30127</v>
      </c>
      <c r="G23" s="33">
        <f>(F23-'[2]Master Data'!G8)/'[2]Master Data'!G8</f>
        <v>7.3898214405136095E-3</v>
      </c>
      <c r="H23" s="33">
        <f>(F23-'[2]Master Data'!F22)/'[2]Master Data'!F22</f>
        <v>2.4956741647810463E-3</v>
      </c>
      <c r="I23" s="1"/>
      <c r="J23" s="41" t="s">
        <v>46</v>
      </c>
      <c r="K23" s="8"/>
      <c r="L23" s="8"/>
      <c r="M23" s="42">
        <f t="shared" ref="M23:M28" si="2">F20</f>
        <v>9747</v>
      </c>
      <c r="N23" s="42">
        <f>'[2]Master Data'!G5</f>
        <v>9587</v>
      </c>
      <c r="O23" s="42">
        <f>'[2]April 2013'!M24</f>
        <v>9744</v>
      </c>
      <c r="P23" s="43"/>
      <c r="Q23" s="44">
        <f>G20</f>
        <v>1.6689266715343695E-2</v>
      </c>
      <c r="R23" s="44">
        <f>H20</f>
        <v>3.0788177339901478E-4</v>
      </c>
      <c r="S23" s="8"/>
    </row>
    <row r="24" spans="1:19" x14ac:dyDescent="0.25">
      <c r="A24" s="34" t="s">
        <v>47</v>
      </c>
      <c r="B24" s="35"/>
      <c r="C24" s="35"/>
      <c r="D24" s="35"/>
      <c r="E24" s="36"/>
      <c r="F24" s="37">
        <f>Q15</f>
        <v>6767</v>
      </c>
      <c r="G24" s="33">
        <f>(F24-'[2]Master Data'!G9)/'[2]Master Data'!G9</f>
        <v>-1.2549248504304684E-2</v>
      </c>
      <c r="H24" s="33">
        <f>(F24-'[2]Master Data'!F23)/'[2]Master Data'!F23</f>
        <v>-2.946810078090467E-3</v>
      </c>
      <c r="I24" s="1"/>
      <c r="J24" s="41" t="s">
        <v>12</v>
      </c>
      <c r="K24" s="8"/>
      <c r="L24" s="8"/>
      <c r="M24" s="42">
        <f t="shared" si="2"/>
        <v>14156</v>
      </c>
      <c r="N24" s="42">
        <f>'[2]Master Data'!G6</f>
        <v>13810</v>
      </c>
      <c r="O24" s="42">
        <f>'[2]April 2013'!M25</f>
        <v>14102</v>
      </c>
      <c r="P24" s="43"/>
      <c r="Q24" s="44">
        <f t="shared" ref="Q24:R28" si="3">G21</f>
        <v>2.5054308472121652E-2</v>
      </c>
      <c r="R24" s="44">
        <f t="shared" si="3"/>
        <v>3.8292440788540633E-3</v>
      </c>
      <c r="S24" s="8"/>
    </row>
    <row r="25" spans="1:19" ht="12.95" customHeight="1" x14ac:dyDescent="0.25">
      <c r="A25" s="34" t="s">
        <v>48</v>
      </c>
      <c r="B25" s="35"/>
      <c r="C25" s="35"/>
      <c r="D25" s="35"/>
      <c r="E25" s="36"/>
      <c r="F25" s="37">
        <f>R15</f>
        <v>65919</v>
      </c>
      <c r="G25" s="33">
        <f>(F25-'[2]Master Data'!G10)/'[2]Master Data'!G10</f>
        <v>1.2689536509302076E-2</v>
      </c>
      <c r="H25" s="33">
        <f>(F25-'[2]Master Data'!F24)/'[2]Master Data'!F24</f>
        <v>1.6106240408429945E-3</v>
      </c>
      <c r="I25" s="1"/>
      <c r="J25" s="41" t="s">
        <v>13</v>
      </c>
      <c r="K25" s="8"/>
      <c r="L25" s="8"/>
      <c r="M25" s="42">
        <f t="shared" si="2"/>
        <v>37533</v>
      </c>
      <c r="N25" s="42">
        <f>'[2]Master Data'!G7</f>
        <v>37299</v>
      </c>
      <c r="O25" s="42">
        <f>'[2]April 2013'!M26</f>
        <v>37277</v>
      </c>
      <c r="P25" s="43"/>
      <c r="Q25" s="44">
        <f t="shared" si="3"/>
        <v>6.2736266387838817E-3</v>
      </c>
      <c r="R25" s="44">
        <f t="shared" si="3"/>
        <v>6.8675054323041017E-3</v>
      </c>
      <c r="S25" s="8"/>
    </row>
    <row r="26" spans="1:19" ht="12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41" t="s">
        <v>14</v>
      </c>
      <c r="K26" s="8"/>
      <c r="L26" s="8"/>
      <c r="M26" s="42">
        <f t="shared" si="2"/>
        <v>30127</v>
      </c>
      <c r="N26" s="42">
        <f>'[2]Master Data'!G8</f>
        <v>29906</v>
      </c>
      <c r="O26" s="42">
        <f>'[2]April 2013'!M27</f>
        <v>30052</v>
      </c>
      <c r="P26" s="43"/>
      <c r="Q26" s="44">
        <f t="shared" si="3"/>
        <v>7.3898214405136095E-3</v>
      </c>
      <c r="R26" s="44">
        <f t="shared" si="3"/>
        <v>2.4956741647810463E-3</v>
      </c>
      <c r="S26" s="8"/>
    </row>
    <row r="27" spans="1:19" ht="12.9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41" t="s">
        <v>15</v>
      </c>
      <c r="K27" s="8"/>
      <c r="L27" s="8"/>
      <c r="M27" s="42">
        <f t="shared" si="2"/>
        <v>6767</v>
      </c>
      <c r="N27" s="42">
        <f>'[2]Master Data'!G9</f>
        <v>6853</v>
      </c>
      <c r="O27" s="42">
        <f>'[2]April 2013'!M28</f>
        <v>6787</v>
      </c>
      <c r="P27" s="43"/>
      <c r="Q27" s="44">
        <f t="shared" si="3"/>
        <v>-1.2549248504304684E-2</v>
      </c>
      <c r="R27" s="44">
        <f t="shared" si="3"/>
        <v>-2.946810078090467E-3</v>
      </c>
      <c r="S27" s="8"/>
    </row>
    <row r="28" spans="1:19" ht="12.95" customHeight="1" x14ac:dyDescent="0.25">
      <c r="A28" s="24" t="s">
        <v>49</v>
      </c>
      <c r="B28" s="23"/>
      <c r="C28" s="23"/>
      <c r="D28" s="23"/>
      <c r="E28" s="23"/>
      <c r="F28" s="23"/>
      <c r="G28" s="23"/>
      <c r="H28" s="23"/>
      <c r="I28" s="23"/>
      <c r="J28" s="41" t="s">
        <v>16</v>
      </c>
      <c r="K28" s="8"/>
      <c r="L28" s="8"/>
      <c r="M28" s="42">
        <f t="shared" si="2"/>
        <v>65919</v>
      </c>
      <c r="N28" s="42">
        <f>'[2]Master Data'!G10</f>
        <v>65093</v>
      </c>
      <c r="O28" s="42">
        <f>'[2]April 2013'!M29</f>
        <v>65813</v>
      </c>
      <c r="P28" s="43"/>
      <c r="Q28" s="44">
        <f t="shared" si="3"/>
        <v>1.2689536509302076E-2</v>
      </c>
      <c r="R28" s="44">
        <f t="shared" si="3"/>
        <v>1.6106240408429945E-3</v>
      </c>
      <c r="S28" s="8"/>
    </row>
    <row r="29" spans="1:19" ht="12.9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41" t="s">
        <v>17</v>
      </c>
      <c r="K29" s="8"/>
      <c r="L29" s="8"/>
      <c r="M29" s="42">
        <f>F19</f>
        <v>164249</v>
      </c>
      <c r="N29" s="42">
        <f>'[2]Master Data'!G4</f>
        <v>162548</v>
      </c>
      <c r="O29" s="42">
        <f>'[2]April 2013'!M30</f>
        <v>163775</v>
      </c>
      <c r="P29" s="43"/>
      <c r="Q29" s="44">
        <f>G19</f>
        <v>1.0464601225484165E-2</v>
      </c>
      <c r="R29" s="44">
        <f>H19</f>
        <v>2.8942146237215692E-3</v>
      </c>
      <c r="S29" s="8"/>
    </row>
    <row r="30" spans="1:19" ht="12.95" customHeight="1" x14ac:dyDescent="0.25">
      <c r="A30" s="1"/>
      <c r="B30" s="23" t="s">
        <v>50</v>
      </c>
      <c r="C30" s="23"/>
      <c r="D30" s="23"/>
      <c r="E30" s="1"/>
      <c r="F30" s="1"/>
      <c r="G30" s="23" t="s">
        <v>51</v>
      </c>
      <c r="H30" s="23"/>
      <c r="I30" s="23"/>
      <c r="J30" s="1"/>
      <c r="K30" s="8"/>
      <c r="L30" s="8"/>
      <c r="M30" s="16"/>
      <c r="N30" s="8"/>
      <c r="O30" s="8"/>
      <c r="P30" s="8"/>
      <c r="Q30" s="8"/>
      <c r="R30" s="8"/>
      <c r="S30" s="8"/>
    </row>
    <row r="31" spans="1:19" ht="12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8"/>
      <c r="L31" s="8"/>
      <c r="M31" s="38"/>
      <c r="N31" s="38"/>
      <c r="O31" s="38"/>
      <c r="P31" s="38"/>
      <c r="Q31" s="38" t="s">
        <v>52</v>
      </c>
      <c r="R31" s="38" t="s">
        <v>52</v>
      </c>
      <c r="S31" s="12"/>
    </row>
    <row r="32" spans="1:19" x14ac:dyDescent="0.25">
      <c r="A32" s="1"/>
      <c r="B32" s="13">
        <v>2013</v>
      </c>
      <c r="C32" s="13">
        <v>2012</v>
      </c>
      <c r="D32" s="13">
        <v>2011</v>
      </c>
      <c r="E32" s="13"/>
      <c r="F32" s="13"/>
      <c r="G32" s="13">
        <f>B32</f>
        <v>2013</v>
      </c>
      <c r="H32" s="13">
        <f>C32</f>
        <v>2012</v>
      </c>
      <c r="I32" s="45">
        <f>D32</f>
        <v>2011</v>
      </c>
      <c r="J32" s="1"/>
      <c r="K32" s="8"/>
      <c r="L32" s="8"/>
      <c r="M32" s="38">
        <v>1967</v>
      </c>
      <c r="N32" s="38"/>
      <c r="O32" s="38">
        <v>2013</v>
      </c>
      <c r="P32" s="38"/>
      <c r="Q32" s="38" t="s">
        <v>53</v>
      </c>
      <c r="R32" s="38" t="s">
        <v>54</v>
      </c>
      <c r="S32" s="12"/>
    </row>
    <row r="33" spans="1:19" x14ac:dyDescent="0.25">
      <c r="A33" s="46" t="s">
        <v>55</v>
      </c>
      <c r="B33" s="47">
        <f>'[2]Master Data'!C30/'[2]Master Data'!B30*100</f>
        <v>26.358484366409336</v>
      </c>
      <c r="C33" s="47">
        <v>24.9</v>
      </c>
      <c r="D33" s="47">
        <v>23.9</v>
      </c>
      <c r="E33" s="48"/>
      <c r="F33" s="46" t="s">
        <v>55</v>
      </c>
      <c r="G33" s="47">
        <f>'[2]Master Data'!C30/'[2]Master Data'!$B$43*100</f>
        <v>26.589370109910487</v>
      </c>
      <c r="H33" s="47">
        <v>25.2</v>
      </c>
      <c r="I33" s="47">
        <v>26.2</v>
      </c>
      <c r="J33" s="8"/>
      <c r="K33" s="8"/>
      <c r="L33" s="8"/>
      <c r="M33" s="38" t="s">
        <v>56</v>
      </c>
      <c r="N33" s="38"/>
      <c r="O33" s="38" t="s">
        <v>56</v>
      </c>
      <c r="P33" s="38"/>
      <c r="Q33" s="38" t="s">
        <v>56</v>
      </c>
      <c r="R33" s="38" t="s">
        <v>43</v>
      </c>
      <c r="S33" s="12"/>
    </row>
    <row r="34" spans="1:19" x14ac:dyDescent="0.25">
      <c r="A34" s="49" t="s">
        <v>57</v>
      </c>
      <c r="B34" s="50">
        <f>'[2]Master Data'!C31/'[2]Master Data'!B31*100</f>
        <v>26.580156799134901</v>
      </c>
      <c r="C34" s="47">
        <v>25.3</v>
      </c>
      <c r="D34" s="47">
        <v>24.2</v>
      </c>
      <c r="E34" s="48"/>
      <c r="F34" s="49" t="s">
        <v>57</v>
      </c>
      <c r="G34" s="50">
        <f>'[2]Master Data'!C31/'[2]Master Data'!$B$43*100</f>
        <v>26.61972645649956</v>
      </c>
      <c r="H34" s="47">
        <v>25.4</v>
      </c>
      <c r="I34" s="47">
        <v>25.8</v>
      </c>
      <c r="J34" s="8"/>
      <c r="K34" s="8"/>
      <c r="L34" s="8"/>
      <c r="M34" s="42"/>
      <c r="N34" s="43"/>
      <c r="O34" s="43"/>
      <c r="P34" s="43"/>
      <c r="Q34" s="43"/>
      <c r="R34" s="43"/>
      <c r="S34" s="8"/>
    </row>
    <row r="35" spans="1:19" x14ac:dyDescent="0.25">
      <c r="A35" s="49" t="s">
        <v>58</v>
      </c>
      <c r="B35" s="50">
        <f>'[2]Master Data'!C32/'[2]Master Data'!B32*100</f>
        <v>26.785828688577102</v>
      </c>
      <c r="C35" s="47">
        <v>25.6</v>
      </c>
      <c r="D35" s="47">
        <v>24.5</v>
      </c>
      <c r="E35" s="48"/>
      <c r="F35" s="49" t="s">
        <v>58</v>
      </c>
      <c r="G35" s="50">
        <f>'[2]Master Data'!C32/'[2]Master Data'!$B$43*100</f>
        <v>26.756083883610486</v>
      </c>
      <c r="H35" s="47">
        <v>25.6</v>
      </c>
      <c r="I35" s="47">
        <v>25.4</v>
      </c>
      <c r="J35" s="1" t="s">
        <v>55</v>
      </c>
      <c r="K35" s="8"/>
      <c r="L35" s="8"/>
      <c r="M35" s="42">
        <v>614766</v>
      </c>
      <c r="N35" s="43"/>
      <c r="O35" s="42">
        <f>+'[2]Master Data'!C30</f>
        <v>162043</v>
      </c>
      <c r="P35" s="43"/>
      <c r="Q35" s="51">
        <f t="shared" ref="Q35:Q46" si="4">B33</f>
        <v>26.358484366409336</v>
      </c>
      <c r="R35" s="51">
        <f t="shared" ref="R35:R46" si="5">G33</f>
        <v>26.589370109910487</v>
      </c>
      <c r="S35" s="8"/>
    </row>
    <row r="36" spans="1:19" x14ac:dyDescent="0.25">
      <c r="A36" s="49" t="s">
        <v>36</v>
      </c>
      <c r="B36" s="50">
        <f>'[2]Master Data'!C33/'[2]Master Data'!B33*100</f>
        <v>26.798454026599643</v>
      </c>
      <c r="C36" s="47">
        <v>25.7</v>
      </c>
      <c r="D36" s="47">
        <v>24.7</v>
      </c>
      <c r="E36" s="48"/>
      <c r="F36" s="49" t="s">
        <v>36</v>
      </c>
      <c r="G36" s="50">
        <f>'[2]Master Data'!C33/'[2]Master Data'!$B$43*100</f>
        <v>26.8735711493282</v>
      </c>
      <c r="H36" s="47">
        <v>25.7</v>
      </c>
      <c r="I36" s="47">
        <v>25.3</v>
      </c>
      <c r="J36" s="1" t="s">
        <v>57</v>
      </c>
      <c r="K36" s="8"/>
      <c r="L36" s="8"/>
      <c r="M36" s="42">
        <v>610335</v>
      </c>
      <c r="N36" s="43"/>
      <c r="O36" s="42">
        <f>+'[2]Master Data'!C31</f>
        <v>162228</v>
      </c>
      <c r="P36" s="43"/>
      <c r="Q36" s="51">
        <f t="shared" si="4"/>
        <v>26.580156799134901</v>
      </c>
      <c r="R36" s="51">
        <f t="shared" si="5"/>
        <v>26.61972645649956</v>
      </c>
      <c r="S36" s="8"/>
    </row>
    <row r="37" spans="1:19" x14ac:dyDescent="0.25">
      <c r="A37" s="49" t="s">
        <v>35</v>
      </c>
      <c r="B37" s="50">
        <f>'[2]Master Data'!C34/'[2]Master Data'!B34*100</f>
        <v>26.758321603586694</v>
      </c>
      <c r="C37" s="47">
        <v>25.7</v>
      </c>
      <c r="D37" s="47">
        <v>24.6</v>
      </c>
      <c r="E37" s="48"/>
      <c r="F37" s="49" t="s">
        <v>35</v>
      </c>
      <c r="G37" s="50">
        <f>'[2]Master Data'!C34/'[2]Master Data'!$B$43*100</f>
        <v>26.951349031940207</v>
      </c>
      <c r="H37" s="47">
        <v>25.8</v>
      </c>
      <c r="I37" s="47">
        <v>24.9</v>
      </c>
      <c r="J37" s="1" t="s">
        <v>58</v>
      </c>
      <c r="K37" s="8"/>
      <c r="L37" s="8"/>
      <c r="M37" s="42">
        <v>608751</v>
      </c>
      <c r="N37" s="43"/>
      <c r="O37" s="42">
        <f>+'[2]Master Data'!C32</f>
        <v>163059</v>
      </c>
      <c r="P37" s="43"/>
      <c r="Q37" s="51">
        <f t="shared" si="4"/>
        <v>26.785828688577102</v>
      </c>
      <c r="R37" s="51">
        <f t="shared" si="5"/>
        <v>26.756083883610486</v>
      </c>
      <c r="S37" s="8"/>
    </row>
    <row r="38" spans="1:19" x14ac:dyDescent="0.25">
      <c r="A38" s="49" t="s">
        <v>59</v>
      </c>
      <c r="B38" s="50">
        <f>'[2]Master Data'!C35/'[2]Master Data'!B35*100</f>
        <v>0</v>
      </c>
      <c r="C38" s="47">
        <v>25.5</v>
      </c>
      <c r="D38" s="47">
        <v>24.3</v>
      </c>
      <c r="E38" s="48"/>
      <c r="F38" s="49" t="s">
        <v>59</v>
      </c>
      <c r="G38" s="50">
        <f>'[2]Master Data'!C35/'[2]Master Data'!$B$43*100</f>
        <v>0</v>
      </c>
      <c r="H38" s="47">
        <v>26.1</v>
      </c>
      <c r="I38" s="47">
        <v>24.6</v>
      </c>
      <c r="J38" s="1" t="s">
        <v>36</v>
      </c>
      <c r="K38" s="8"/>
      <c r="L38" s="8"/>
      <c r="M38" s="42">
        <v>611136</v>
      </c>
      <c r="N38" s="43"/>
      <c r="O38" s="42">
        <f>+'[2]Master Data'!C33</f>
        <v>163775</v>
      </c>
      <c r="P38" s="43"/>
      <c r="Q38" s="51">
        <f t="shared" si="4"/>
        <v>26.798454026599643</v>
      </c>
      <c r="R38" s="51">
        <f t="shared" si="5"/>
        <v>26.8735711493282</v>
      </c>
      <c r="S38" s="8"/>
    </row>
    <row r="39" spans="1:19" ht="12.95" customHeight="1" x14ac:dyDescent="0.25">
      <c r="A39" s="49" t="s">
        <v>60</v>
      </c>
      <c r="B39" s="50">
        <v>0</v>
      </c>
      <c r="C39" s="47">
        <v>25.5</v>
      </c>
      <c r="D39" s="47">
        <v>24.6</v>
      </c>
      <c r="E39" s="48"/>
      <c r="F39" s="49" t="s">
        <v>60</v>
      </c>
      <c r="G39" s="50">
        <v>0</v>
      </c>
      <c r="H39" s="47">
        <v>26.1</v>
      </c>
      <c r="I39" s="47">
        <v>24.7</v>
      </c>
      <c r="J39" s="1" t="s">
        <v>35</v>
      </c>
      <c r="K39" s="8"/>
      <c r="L39" s="8"/>
      <c r="M39" s="42">
        <v>613824</v>
      </c>
      <c r="N39" s="43"/>
      <c r="O39" s="42">
        <f>+'[2]Master Data'!C34</f>
        <v>164249</v>
      </c>
      <c r="P39" s="43"/>
      <c r="Q39" s="51">
        <f>B37</f>
        <v>26.758321603586694</v>
      </c>
      <c r="R39" s="51">
        <f t="shared" si="5"/>
        <v>26.951349031940207</v>
      </c>
      <c r="S39" s="8"/>
    </row>
    <row r="40" spans="1:19" ht="12.95" customHeight="1" x14ac:dyDescent="0.25">
      <c r="A40" s="49" t="s">
        <v>61</v>
      </c>
      <c r="B40" s="50">
        <v>0</v>
      </c>
      <c r="C40" s="47">
        <v>25.8</v>
      </c>
      <c r="D40" s="47">
        <v>24.7</v>
      </c>
      <c r="E40" s="48"/>
      <c r="F40" s="49" t="s">
        <v>61</v>
      </c>
      <c r="G40" s="50">
        <v>0</v>
      </c>
      <c r="H40" s="47">
        <v>26.3</v>
      </c>
      <c r="I40" s="47">
        <v>24.6</v>
      </c>
      <c r="J40" s="1" t="s">
        <v>59</v>
      </c>
      <c r="K40" s="8"/>
      <c r="L40" s="8"/>
      <c r="M40" s="42">
        <v>624153</v>
      </c>
      <c r="N40" s="43"/>
      <c r="O40" s="42">
        <v>0</v>
      </c>
      <c r="P40" s="43"/>
      <c r="Q40" s="51">
        <f t="shared" si="4"/>
        <v>0</v>
      </c>
      <c r="R40" s="51">
        <f t="shared" si="5"/>
        <v>0</v>
      </c>
      <c r="S40" s="8"/>
    </row>
    <row r="41" spans="1:19" ht="12.95" customHeight="1" x14ac:dyDescent="0.25">
      <c r="A41" s="49" t="s">
        <v>62</v>
      </c>
      <c r="B41" s="50">
        <v>0</v>
      </c>
      <c r="C41" s="47">
        <v>26.4</v>
      </c>
      <c r="D41" s="47">
        <v>25.4</v>
      </c>
      <c r="E41" s="48"/>
      <c r="F41" s="49" t="s">
        <v>62</v>
      </c>
      <c r="G41" s="50">
        <v>0</v>
      </c>
      <c r="H41" s="47">
        <v>26.3</v>
      </c>
      <c r="I41" s="47">
        <v>24.5</v>
      </c>
      <c r="J41" s="1" t="s">
        <v>60</v>
      </c>
      <c r="K41" s="8"/>
      <c r="L41" s="8"/>
      <c r="M41" s="42">
        <v>623096</v>
      </c>
      <c r="N41" s="43"/>
      <c r="O41" s="42">
        <v>0</v>
      </c>
      <c r="P41" s="43"/>
      <c r="Q41" s="51">
        <f t="shared" si="4"/>
        <v>0</v>
      </c>
      <c r="R41" s="51">
        <f t="shared" si="5"/>
        <v>0</v>
      </c>
      <c r="S41" s="8"/>
    </row>
    <row r="42" spans="1:19" ht="12.95" customHeight="1" x14ac:dyDescent="0.25">
      <c r="A42" s="49" t="s">
        <v>63</v>
      </c>
      <c r="B42" s="50">
        <v>0</v>
      </c>
      <c r="C42" s="47">
        <v>26.8</v>
      </c>
      <c r="D42" s="47">
        <v>25.8</v>
      </c>
      <c r="E42" s="48"/>
      <c r="F42" s="49" t="s">
        <v>63</v>
      </c>
      <c r="G42" s="50">
        <v>0</v>
      </c>
      <c r="H42" s="47">
        <v>26.3</v>
      </c>
      <c r="I42" s="47">
        <v>24.5</v>
      </c>
      <c r="J42" s="1" t="s">
        <v>61</v>
      </c>
      <c r="K42" s="8"/>
      <c r="L42" s="8"/>
      <c r="M42" s="42">
        <v>619419</v>
      </c>
      <c r="N42" s="43"/>
      <c r="O42" s="42">
        <v>0</v>
      </c>
      <c r="P42" s="43"/>
      <c r="Q42" s="51">
        <f t="shared" si="4"/>
        <v>0</v>
      </c>
      <c r="R42" s="51">
        <f t="shared" si="5"/>
        <v>0</v>
      </c>
      <c r="S42" s="8"/>
    </row>
    <row r="43" spans="1:19" ht="12.95" customHeight="1" x14ac:dyDescent="0.25">
      <c r="A43" s="49" t="s">
        <v>64</v>
      </c>
      <c r="B43" s="50">
        <v>0</v>
      </c>
      <c r="C43" s="47">
        <v>27</v>
      </c>
      <c r="D43" s="47">
        <v>26.1</v>
      </c>
      <c r="E43" s="48"/>
      <c r="F43" s="49" t="s">
        <v>64</v>
      </c>
      <c r="G43" s="50">
        <v>0</v>
      </c>
      <c r="H43" s="47">
        <v>26.3</v>
      </c>
      <c r="I43" s="47">
        <v>24.1</v>
      </c>
      <c r="J43" s="1" t="s">
        <v>62</v>
      </c>
      <c r="K43" s="8"/>
      <c r="L43" s="8"/>
      <c r="M43" s="42">
        <v>606714</v>
      </c>
      <c r="N43" s="43"/>
      <c r="O43" s="42">
        <v>0</v>
      </c>
      <c r="P43" s="43"/>
      <c r="Q43" s="51">
        <f t="shared" si="4"/>
        <v>0</v>
      </c>
      <c r="R43" s="51">
        <f t="shared" si="5"/>
        <v>0</v>
      </c>
      <c r="S43" s="8"/>
    </row>
    <row r="44" spans="1:19" ht="12.95" customHeight="1" x14ac:dyDescent="0.25">
      <c r="A44" s="34" t="s">
        <v>65</v>
      </c>
      <c r="B44" s="52">
        <v>0</v>
      </c>
      <c r="C44" s="47">
        <v>27.1</v>
      </c>
      <c r="D44" s="47">
        <v>26.2</v>
      </c>
      <c r="E44" s="48"/>
      <c r="F44" s="34" t="s">
        <v>65</v>
      </c>
      <c r="G44" s="52">
        <v>0</v>
      </c>
      <c r="H44" s="47">
        <v>26.2</v>
      </c>
      <c r="I44" s="47">
        <v>24.1</v>
      </c>
      <c r="J44" s="1" t="s">
        <v>63</v>
      </c>
      <c r="K44" s="8"/>
      <c r="L44" s="8"/>
      <c r="M44" s="42">
        <v>597271</v>
      </c>
      <c r="N44" s="43"/>
      <c r="O44" s="42">
        <v>0</v>
      </c>
      <c r="P44" s="43"/>
      <c r="Q44" s="51">
        <f t="shared" si="4"/>
        <v>0</v>
      </c>
      <c r="R44" s="51">
        <f t="shared" si="5"/>
        <v>0</v>
      </c>
      <c r="S44" s="8"/>
    </row>
    <row r="45" spans="1:19" ht="12.95" customHeight="1" x14ac:dyDescent="0.25">
      <c r="A45" s="1"/>
      <c r="B45" s="53"/>
      <c r="C45" s="53"/>
      <c r="D45" s="1"/>
      <c r="E45" s="1"/>
      <c r="F45" s="1"/>
      <c r="G45" s="1"/>
      <c r="H45" s="53"/>
      <c r="I45" s="53"/>
      <c r="J45" s="1" t="s">
        <v>64</v>
      </c>
      <c r="K45" s="8"/>
      <c r="L45" s="8"/>
      <c r="M45" s="42">
        <v>593568</v>
      </c>
      <c r="N45" s="43"/>
      <c r="O45" s="42">
        <v>0</v>
      </c>
      <c r="P45" s="43"/>
      <c r="Q45" s="51">
        <f t="shared" si="4"/>
        <v>0</v>
      </c>
      <c r="R45" s="51">
        <f t="shared" si="5"/>
        <v>0</v>
      </c>
      <c r="S45" s="8"/>
    </row>
    <row r="46" spans="1:19" ht="12.95" customHeight="1" x14ac:dyDescent="0.25">
      <c r="A46" s="1"/>
      <c r="B46" s="1"/>
      <c r="C46" s="53"/>
      <c r="D46" s="1"/>
      <c r="E46" s="1"/>
      <c r="F46" s="1" t="s">
        <v>66</v>
      </c>
      <c r="G46" s="1"/>
      <c r="H46" s="1"/>
      <c r="I46" s="1"/>
      <c r="J46" s="1" t="s">
        <v>65</v>
      </c>
      <c r="K46" s="8"/>
      <c r="L46" s="8"/>
      <c r="M46" s="42">
        <v>590100</v>
      </c>
      <c r="N46" s="43"/>
      <c r="O46" s="42">
        <v>0</v>
      </c>
      <c r="P46" s="43"/>
      <c r="Q46" s="51">
        <f t="shared" si="4"/>
        <v>0</v>
      </c>
      <c r="R46" s="51">
        <f t="shared" si="5"/>
        <v>0</v>
      </c>
      <c r="S46" s="8"/>
    </row>
    <row r="47" spans="1:19" ht="12.95" customHeight="1" x14ac:dyDescent="0.25">
      <c r="A47" s="54"/>
      <c r="B47" s="14"/>
      <c r="C47" s="14"/>
      <c r="D47" s="55"/>
      <c r="E47" s="14"/>
      <c r="F47" s="14"/>
      <c r="G47" s="14"/>
      <c r="H47" s="14"/>
      <c r="I47" s="14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12.95" customHeight="1" x14ac:dyDescent="0.25">
      <c r="A48" s="54"/>
      <c r="B48" s="14"/>
      <c r="C48" s="14"/>
      <c r="D48" s="55"/>
      <c r="E48" s="14"/>
      <c r="F48" s="14"/>
      <c r="G48" s="14"/>
      <c r="H48" s="14"/>
      <c r="I48" s="14"/>
      <c r="J48" s="1" t="s">
        <v>67</v>
      </c>
      <c r="K48" s="8"/>
      <c r="L48" s="8"/>
      <c r="M48" s="8"/>
      <c r="N48" s="8"/>
      <c r="O48" s="8"/>
      <c r="P48" s="8"/>
      <c r="Q48" s="8"/>
      <c r="R48" s="8"/>
      <c r="S48" s="8"/>
    </row>
    <row r="49" spans="1:19" ht="12.95" customHeight="1" x14ac:dyDescent="0.25">
      <c r="A49" s="54"/>
      <c r="B49" s="14"/>
      <c r="C49" s="14"/>
      <c r="D49" s="55"/>
      <c r="E49" s="14"/>
      <c r="F49" s="14"/>
      <c r="G49" s="14"/>
      <c r="H49" s="14"/>
      <c r="I49" s="14"/>
      <c r="J49" s="1" t="s">
        <v>68</v>
      </c>
      <c r="K49" s="8"/>
      <c r="L49" s="8"/>
      <c r="M49" s="8"/>
      <c r="N49" s="8"/>
      <c r="O49" s="8"/>
      <c r="P49" s="8"/>
      <c r="Q49" s="8"/>
      <c r="R49" s="8"/>
      <c r="S49" s="8"/>
    </row>
    <row r="50" spans="1:19" ht="12.95" customHeight="1" x14ac:dyDescent="0.25">
      <c r="A50" s="54"/>
      <c r="B50" s="14"/>
      <c r="C50" s="14"/>
      <c r="D50" s="55"/>
      <c r="E50" s="14"/>
      <c r="F50" s="14"/>
      <c r="G50" s="14"/>
      <c r="H50" s="14"/>
      <c r="I50" s="14"/>
    </row>
    <row r="51" spans="1:19" ht="18" x14ac:dyDescent="0.25">
      <c r="A51" s="54"/>
      <c r="B51" s="14"/>
      <c r="C51" s="14"/>
      <c r="D51" s="55"/>
      <c r="E51" s="14"/>
      <c r="F51" s="14"/>
      <c r="G51" s="14"/>
      <c r="H51" s="14"/>
      <c r="I51" s="14"/>
    </row>
    <row r="52" spans="1:19" x14ac:dyDescent="0.25">
      <c r="A52" s="1" t="s">
        <v>67</v>
      </c>
      <c r="B52" s="8"/>
      <c r="C52" s="8"/>
      <c r="D52" s="8"/>
      <c r="E52" s="8"/>
      <c r="F52" s="8"/>
      <c r="G52" s="8"/>
      <c r="H52" s="14"/>
      <c r="I52" s="14"/>
    </row>
    <row r="53" spans="1:19" x14ac:dyDescent="0.25">
      <c r="A53" s="1" t="s">
        <v>68</v>
      </c>
      <c r="B53" s="8"/>
      <c r="C53" s="8"/>
      <c r="D53" s="8"/>
      <c r="E53" s="8"/>
      <c r="F53" s="8"/>
      <c r="G53" s="8"/>
      <c r="H53" s="1"/>
      <c r="I53" s="1"/>
    </row>
    <row r="54" spans="1:19" x14ac:dyDescent="0.25">
      <c r="A54" s="1"/>
      <c r="B54" s="1"/>
      <c r="C54" s="53"/>
      <c r="D54" s="1"/>
      <c r="E54" s="1"/>
      <c r="F54" s="1"/>
      <c r="G54" s="1"/>
      <c r="H54" s="1"/>
      <c r="I54" s="1"/>
    </row>
    <row r="55" spans="1:19" x14ac:dyDescent="0.25">
      <c r="H55" s="8"/>
      <c r="I55" s="8"/>
    </row>
    <row r="56" spans="1:19" x14ac:dyDescent="0.25">
      <c r="H56" s="8"/>
      <c r="I56" s="8"/>
    </row>
    <row r="57" spans="1:19" x14ac:dyDescent="0.25">
      <c r="A57" s="7"/>
    </row>
    <row r="58" spans="1:19" x14ac:dyDescent="0.25">
      <c r="A58" s="1"/>
    </row>
  </sheetData>
  <mergeCells count="2">
    <mergeCell ref="K1:S1"/>
    <mergeCell ref="H2:I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 sizeWithCells="1">
              <from>
                <xdr:col>0</xdr:col>
                <xdr:colOff>0</xdr:colOff>
                <xdr:row>92</xdr:row>
                <xdr:rowOff>95250</xdr:rowOff>
              </from>
              <to>
                <xdr:col>8</xdr:col>
                <xdr:colOff>257175</xdr:colOff>
                <xdr:row>114</xdr:row>
                <xdr:rowOff>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Surface Transportation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Government of the United States</cp:lastModifiedBy>
  <dcterms:created xsi:type="dcterms:W3CDTF">2013-06-21T14:39:26Z</dcterms:created>
  <dcterms:modified xsi:type="dcterms:W3CDTF">2013-06-21T14:40:21Z</dcterms:modified>
</cp:coreProperties>
</file>